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28800" windowHeight="117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62" i="1" l="1"/>
  <c r="G62" i="1"/>
  <c r="H60" i="1"/>
  <c r="G60" i="1"/>
  <c r="H51" i="1"/>
  <c r="H49" i="1" s="1"/>
  <c r="G51" i="1"/>
  <c r="G49" i="1" s="1"/>
  <c r="H45" i="1"/>
  <c r="G45" i="1"/>
  <c r="H38" i="1"/>
  <c r="G38" i="1"/>
  <c r="H33" i="1"/>
  <c r="H31" i="1" s="1"/>
  <c r="G33" i="1"/>
  <c r="G31" i="1" s="1"/>
  <c r="H28" i="1"/>
  <c r="G28" i="1"/>
  <c r="F28" i="1"/>
  <c r="E28" i="1"/>
  <c r="H25" i="1"/>
  <c r="G25" i="1"/>
  <c r="F25" i="1"/>
  <c r="E25" i="1"/>
  <c r="H14" i="1"/>
  <c r="G14" i="1"/>
  <c r="H9" i="1"/>
  <c r="H7" i="1" s="1"/>
  <c r="G9" i="1"/>
  <c r="G7" i="1" s="1"/>
  <c r="E51" i="1" l="1"/>
  <c r="E49" i="1" s="1"/>
  <c r="F56" i="1" l="1"/>
  <c r="F17" i="1" l="1"/>
  <c r="F18" i="1"/>
  <c r="F19" i="1"/>
  <c r="F20" i="1"/>
  <c r="F21" i="1"/>
  <c r="F22" i="1"/>
  <c r="F23" i="1"/>
  <c r="E45" i="1" l="1"/>
  <c r="E38" i="1"/>
  <c r="E33" i="1"/>
  <c r="E14" i="1"/>
  <c r="E9" i="1"/>
  <c r="E7" i="1" l="1"/>
  <c r="E31" i="1"/>
  <c r="F11" i="1"/>
  <c r="F12" i="1"/>
  <c r="F15" i="1"/>
  <c r="F16" i="1"/>
  <c r="F34" i="1"/>
  <c r="F35" i="1"/>
  <c r="F36" i="1"/>
  <c r="F43" i="1"/>
  <c r="F52" i="1"/>
  <c r="F53" i="1"/>
  <c r="F54" i="1"/>
  <c r="F55" i="1"/>
  <c r="F10" i="1"/>
  <c r="F51" i="1" l="1"/>
  <c r="F49" i="1" s="1"/>
  <c r="F45" i="1"/>
  <c r="F33" i="1"/>
  <c r="F14" i="1"/>
  <c r="F9" i="1"/>
  <c r="F38" i="1"/>
  <c r="F7" i="1" l="1"/>
  <c r="F31" i="1"/>
</calcChain>
</file>

<file path=xl/sharedStrings.xml><?xml version="1.0" encoding="utf-8"?>
<sst xmlns="http://schemas.openxmlformats.org/spreadsheetml/2006/main" count="261" uniqueCount="168">
  <si>
    <t>Redni broj</t>
  </si>
  <si>
    <t>Predmet nabave</t>
  </si>
  <si>
    <t>Procjenjena vrijednost nabave bez PDV-a</t>
  </si>
  <si>
    <t>Procjenjena vrijednost nabave s PDV-om</t>
  </si>
  <si>
    <t>Vrsta postupka</t>
  </si>
  <si>
    <t>Sklapa li se ugovor</t>
  </si>
  <si>
    <t>Planirani početak postupka</t>
  </si>
  <si>
    <t>Planirano trajanje ugovora</t>
  </si>
  <si>
    <t>JEDNOSTAVNA NABAVA ROBA</t>
  </si>
  <si>
    <t>1.</t>
  </si>
  <si>
    <t>Eviden-cijski broj nabave</t>
  </si>
  <si>
    <t>konto 32211</t>
  </si>
  <si>
    <t>1.1.</t>
  </si>
  <si>
    <t xml:space="preserve">uredske potrepštine </t>
  </si>
  <si>
    <t>30192000-1</t>
  </si>
  <si>
    <t>jednostavna nabava</t>
  </si>
  <si>
    <t>1.2.</t>
  </si>
  <si>
    <t>uredski materijal</t>
  </si>
  <si>
    <t>22800000-8</t>
  </si>
  <si>
    <t>1.3.</t>
  </si>
  <si>
    <t>toneri za laser pisač, telefax uređaj</t>
  </si>
  <si>
    <t>30125110-5</t>
  </si>
  <si>
    <t>2.</t>
  </si>
  <si>
    <t>konto 32219</t>
  </si>
  <si>
    <t>2.1.</t>
  </si>
  <si>
    <t>sredstva za čišćenja i održavanje</t>
  </si>
  <si>
    <t>39830000-9</t>
  </si>
  <si>
    <t>2.2.</t>
  </si>
  <si>
    <t>materijal za higijenske potrebe</t>
  </si>
  <si>
    <t>33760000-5</t>
  </si>
  <si>
    <t>2.3.</t>
  </si>
  <si>
    <t>razni prehrambeni proizvodi i osušeni proizvodi</t>
  </si>
  <si>
    <t>15890000-3</t>
  </si>
  <si>
    <t>2.4.</t>
  </si>
  <si>
    <t>povrće, voće i orašasti plodovi</t>
  </si>
  <si>
    <t>03220000-9</t>
  </si>
  <si>
    <t>2.5.</t>
  </si>
  <si>
    <t>proizvodi živ. podrijetla, meso i mesni prozvodi (riba, mast, ulja)</t>
  </si>
  <si>
    <t>15100000-9</t>
  </si>
  <si>
    <t>2.6.</t>
  </si>
  <si>
    <t>mlinarski proizvodi, škrob i škrobni proizvodi</t>
  </si>
  <si>
    <t>15600000-4</t>
  </si>
  <si>
    <t>2.7.</t>
  </si>
  <si>
    <t>razni prehrambeni proizvodi (kava, čaj, šećer, tjestenine i dr.)</t>
  </si>
  <si>
    <t>15800000-6</t>
  </si>
  <si>
    <t>2.8.</t>
  </si>
  <si>
    <t>alkoholna pića</t>
  </si>
  <si>
    <t>15911000-7</t>
  </si>
  <si>
    <t>2.9.</t>
  </si>
  <si>
    <t>bezalkoholna pića</t>
  </si>
  <si>
    <t>15980000-1</t>
  </si>
  <si>
    <t>3.</t>
  </si>
  <si>
    <t>konto 32231</t>
  </si>
  <si>
    <t>3.1.</t>
  </si>
  <si>
    <t>električna energija</t>
  </si>
  <si>
    <t>65310000-9</t>
  </si>
  <si>
    <t>JEDNOSTAVNA NABAVA USLUGA</t>
  </si>
  <si>
    <t>4.</t>
  </si>
  <si>
    <t>konto 32329</t>
  </si>
  <si>
    <t>4.1.</t>
  </si>
  <si>
    <t>usluge tekućeg i investicijskog održavanja zgrade i opreme</t>
  </si>
  <si>
    <t>44190000-8</t>
  </si>
  <si>
    <t>4.2.</t>
  </si>
  <si>
    <t>usluge tekućeg i investicijskog održavanja- bojanje</t>
  </si>
  <si>
    <t>98314000-7</t>
  </si>
  <si>
    <t>4.3.</t>
  </si>
  <si>
    <t>usluge tekućeg ispitivanja</t>
  </si>
  <si>
    <t>71632000-7</t>
  </si>
  <si>
    <t>5.</t>
  </si>
  <si>
    <t>konto 32349</t>
  </si>
  <si>
    <t>5.1.</t>
  </si>
  <si>
    <t>voda</t>
  </si>
  <si>
    <t>65110000-7</t>
  </si>
  <si>
    <t>5.2.</t>
  </si>
  <si>
    <t>odvoz smeća</t>
  </si>
  <si>
    <t>90511300-5</t>
  </si>
  <si>
    <t>5.3.</t>
  </si>
  <si>
    <t>dimnjačarske usluge</t>
  </si>
  <si>
    <t>90915000-4</t>
  </si>
  <si>
    <t>5.4.</t>
  </si>
  <si>
    <t>deratizacija</t>
  </si>
  <si>
    <t>90923000-3</t>
  </si>
  <si>
    <t>5.5.</t>
  </si>
  <si>
    <t>ostale komunalne usluge</t>
  </si>
  <si>
    <t>90400000-1</t>
  </si>
  <si>
    <t>6.</t>
  </si>
  <si>
    <t>konto 32389</t>
  </si>
  <si>
    <t>6.1.</t>
  </si>
  <si>
    <t>usluge povezane s računalom</t>
  </si>
  <si>
    <t>72500000-0</t>
  </si>
  <si>
    <t>6.2.</t>
  </si>
  <si>
    <t>usluge računalne potpore</t>
  </si>
  <si>
    <t>72610000-9</t>
  </si>
  <si>
    <t>7.</t>
  </si>
  <si>
    <t>konto 42273</t>
  </si>
  <si>
    <t>7.1.</t>
  </si>
  <si>
    <t>prenosiva računala</t>
  </si>
  <si>
    <t>30213100-6</t>
  </si>
  <si>
    <t>7.2.</t>
  </si>
  <si>
    <t>projektori</t>
  </si>
  <si>
    <t>38652100-1</t>
  </si>
  <si>
    <t>7.3.</t>
  </si>
  <si>
    <t>školski namještaj</t>
  </si>
  <si>
    <t>39160000-1</t>
  </si>
  <si>
    <t>7.4.</t>
  </si>
  <si>
    <t>nastavne potrepštine</t>
  </si>
  <si>
    <t>39162110-9</t>
  </si>
  <si>
    <t>JEDNOSTAVNA NABAVA OPREME</t>
  </si>
  <si>
    <t>SREDNJA ŠKOLA ZABOK</t>
  </si>
  <si>
    <t>KZ županija</t>
  </si>
  <si>
    <t>da</t>
  </si>
  <si>
    <t>31.12.</t>
  </si>
  <si>
    <t>narudženica</t>
  </si>
  <si>
    <t>narudžbenica</t>
  </si>
  <si>
    <t>do opoziva</t>
  </si>
  <si>
    <t>Brojčana oznaka predmeta nabave CPV</t>
  </si>
  <si>
    <t>Napomena</t>
  </si>
  <si>
    <t>Ravnateljica: Draženka Jurec, dipl.ped.</t>
  </si>
  <si>
    <t>konto 32251</t>
  </si>
  <si>
    <t>inventar za dvoranu za tjelovježbu</t>
  </si>
  <si>
    <t>oprema za dvorane za tjelovježbu</t>
  </si>
  <si>
    <t xml:space="preserve">narudžbenica </t>
  </si>
  <si>
    <t>7.5.</t>
  </si>
  <si>
    <t>3.2.</t>
  </si>
  <si>
    <t>1.2.2020.</t>
  </si>
  <si>
    <t>doznaka sredstava od mzo 12/2019 projekt škola za život</t>
  </si>
  <si>
    <t xml:space="preserve">doznaka sredstava od mzo 12/19 projekt škola za život </t>
  </si>
  <si>
    <t>I. IZMJENA PLANA NABAVE 26.06.2020. (bez PDV-a)</t>
  </si>
  <si>
    <t>I. IZMJENA PLANA NABAVE 26.06.2020. (s PDV-om)</t>
  </si>
  <si>
    <t>I. IZMJENA PLANA NABAVE ZA 2020. GODINU</t>
  </si>
  <si>
    <t>8.</t>
  </si>
  <si>
    <t>konto 323910</t>
  </si>
  <si>
    <t>grafičke i tiskarske usluge</t>
  </si>
  <si>
    <t>8.1.</t>
  </si>
  <si>
    <t xml:space="preserve">zagorska razvojna agencija </t>
  </si>
  <si>
    <t>konto 42123</t>
  </si>
  <si>
    <t>9.</t>
  </si>
  <si>
    <t>9.1.</t>
  </si>
  <si>
    <r>
      <t>JAVNA NABAVA MRRFEU-HARDWARE -</t>
    </r>
    <r>
      <rPr>
        <b/>
        <sz val="11"/>
        <color theme="1"/>
        <rFont val="Calibri"/>
        <family val="2"/>
        <charset val="238"/>
        <scheme val="minor"/>
      </rPr>
      <t xml:space="preserve"> REGIONALNI CENTAR KOMPETENCIJA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</si>
  <si>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3.3.</t>
  </si>
  <si>
    <t>7.6.</t>
  </si>
  <si>
    <t>od svibnja do lipnja 2020.</t>
  </si>
  <si>
    <t>oprema za učenike - prijenosna računala -tableti</t>
  </si>
  <si>
    <t xml:space="preserve">doznaka sredstava od mzo 03/20 projekt škola za život </t>
  </si>
  <si>
    <t>23-27.03.2020</t>
  </si>
  <si>
    <t>inventar za potrebe aktiva društvenih predmeta(geog.karte, globusi, reljef.karte)</t>
  </si>
  <si>
    <t>9.2.</t>
  </si>
  <si>
    <t>Zgrade znanstvenih i obrazovnih institucija (usluge koordinatora zaštite na radu)</t>
  </si>
  <si>
    <t>usluga projektnog nadzora</t>
  </si>
  <si>
    <t>9.3.</t>
  </si>
  <si>
    <t>radovi dogradnje i rekonstrukcije RCKTU Zabok</t>
  </si>
  <si>
    <t>9.4.</t>
  </si>
  <si>
    <t>usluge građevinskog nadzora i koordinatora zaštite na radu tijekom građenja</t>
  </si>
  <si>
    <t>pregovarački postupak s prethodnom objavom</t>
  </si>
  <si>
    <t>otvoreni postupak</t>
  </si>
  <si>
    <t>ugovor</t>
  </si>
  <si>
    <t>15.02.2020.</t>
  </si>
  <si>
    <t>31.07.2020.</t>
  </si>
  <si>
    <t>01.10.2020.</t>
  </si>
  <si>
    <t>31.07.2022.</t>
  </si>
  <si>
    <t>01.09.2020.</t>
  </si>
  <si>
    <t>KLASA:602-03/20-01/314</t>
  </si>
  <si>
    <t>Zabok, 26.06.2020.</t>
  </si>
  <si>
    <t>Predsjednik Školskog odbora:</t>
  </si>
  <si>
    <t>Ivan Petek, mag.oec.</t>
  </si>
  <si>
    <t>79810000-5</t>
  </si>
  <si>
    <t>22114000-2</t>
  </si>
  <si>
    <t>URBROJ:2197/01-380/1-7-20-7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</si>
</sst>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/>
    <xf numFmtId="0" fontId="1" fillId="0" borderId="1" xfId="0" applyFont="1" applyBorder="1"/>
    <xf numFmtId="0" fontId="2" fillId="0" borderId="1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0" fillId="0" borderId="1" xfId="0" applyNumberForma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textRotation="90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164" fontId="0" fillId="0" borderId="0" xfId="0" applyNumberFormat="1" applyBorder="1"/>
    <xf numFmtId="0" fontId="6" fillId="0" borderId="11" xfId="0" applyFont="1" applyBorder="1"/>
    <xf numFmtId="164" fontId="3" fillId="0" borderId="11" xfId="0" applyNumberFormat="1" applyFont="1" applyBorder="1"/>
    <xf numFmtId="0" fontId="0" fillId="0" borderId="11" xfId="0" applyBorder="1"/>
    <xf numFmtId="0" fontId="0" fillId="0" borderId="12" xfId="0" applyBorder="1"/>
    <xf numFmtId="0" fontId="8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 vertical="center" wrapText="1"/>
    </xf>
    <xf numFmtId="0" fontId="0" fillId="0" borderId="16" xfId="0" applyBorder="1"/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2" xfId="0" applyFont="1" applyBorder="1"/>
    <xf numFmtId="0" fontId="1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0" fontId="9" fillId="0" borderId="1" xfId="0" applyFont="1" applyBorder="1"/>
    <xf numFmtId="14" fontId="9" fillId="0" borderId="1" xfId="0" applyNumberFormat="1" applyFont="1" applyBorder="1"/>
    <xf numFmtId="0" fontId="12" fillId="0" borderId="7" xfId="0" applyFont="1" applyBorder="1" applyAlignment="1">
      <alignment horizontal="center" vertical="center"/>
    </xf>
    <xf numFmtId="0" fontId="9" fillId="0" borderId="3" xfId="0" applyFont="1" applyBorder="1"/>
    <xf numFmtId="0" fontId="13" fillId="0" borderId="8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8" xfId="0" applyFont="1" applyBorder="1" applyAlignment="1">
      <alignment wrapText="1"/>
    </xf>
    <xf numFmtId="164" fontId="1" fillId="0" borderId="1" xfId="0" applyNumberFormat="1" applyFont="1" applyBorder="1"/>
    <xf numFmtId="0" fontId="0" fillId="0" borderId="1" xfId="0" applyFont="1" applyBorder="1" applyAlignment="1">
      <alignment wrapText="1"/>
    </xf>
    <xf numFmtId="16" fontId="0" fillId="0" borderId="1" xfId="0" applyNumberFormat="1" applyFont="1" applyBorder="1" applyAlignment="1">
      <alignment horizontal="center"/>
    </xf>
    <xf numFmtId="164" fontId="0" fillId="0" borderId="3" xfId="0" applyNumberFormat="1" applyFont="1" applyBorder="1"/>
    <xf numFmtId="0" fontId="10" fillId="0" borderId="18" xfId="0" applyFont="1" applyBorder="1" applyAlignment="1">
      <alignment horizontal="center" vertical="center"/>
    </xf>
    <xf numFmtId="0" fontId="16" fillId="0" borderId="8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0" fillId="0" borderId="19" xfId="0" applyFont="1" applyFill="1" applyBorder="1"/>
    <xf numFmtId="0" fontId="18" fillId="0" borderId="1" xfId="0" applyFont="1" applyBorder="1" applyAlignment="1">
      <alignment wrapText="1"/>
    </xf>
    <xf numFmtId="164" fontId="15" fillId="0" borderId="3" xfId="0" applyNumberFormat="1" applyFont="1" applyBorder="1"/>
    <xf numFmtId="164" fontId="15" fillId="0" borderId="1" xfId="0" applyNumberFormat="1" applyFont="1" applyBorder="1"/>
    <xf numFmtId="0" fontId="15" fillId="0" borderId="1" xfId="0" applyFont="1" applyBorder="1" applyAlignment="1">
      <alignment wrapText="1"/>
    </xf>
    <xf numFmtId="164" fontId="2" fillId="0" borderId="0" xfId="0" applyNumberFormat="1" applyFont="1"/>
    <xf numFmtId="0" fontId="3" fillId="0" borderId="18" xfId="0" applyFont="1" applyBorder="1" applyAlignment="1">
      <alignment wrapText="1"/>
    </xf>
    <xf numFmtId="14" fontId="18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2" borderId="1" xfId="0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2" xfId="0" applyFill="1" applyBorder="1"/>
    <xf numFmtId="0" fontId="1" fillId="2" borderId="3" xfId="0" applyFont="1" applyFill="1" applyBorder="1" applyAlignment="1"/>
    <xf numFmtId="0" fontId="0" fillId="2" borderId="3" xfId="0" applyFill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3" xfId="0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6" fillId="0" borderId="17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topLeftCell="A58" workbookViewId="0">
      <selection activeCell="B70" sqref="A70:XFD70"/>
    </sheetView>
  </sheetViews>
  <sheetFormatPr defaultRowHeight="15" x14ac:dyDescent="0.25"/>
  <cols>
    <col min="1" max="1" width="3" customWidth="1"/>
    <col min="2" max="2" width="7.140625" customWidth="1"/>
    <col min="3" max="3" width="20.42578125" customWidth="1"/>
    <col min="4" max="4" width="14" customWidth="1"/>
    <col min="5" max="6" width="14.28515625" customWidth="1"/>
    <col min="7" max="7" width="17.28515625" customWidth="1"/>
    <col min="8" max="8" width="16.42578125" customWidth="1"/>
    <col min="9" max="9" width="10.7109375" customWidth="1"/>
    <col min="10" max="10" width="11.5703125" customWidth="1"/>
    <col min="11" max="11" width="9.42578125" customWidth="1"/>
    <col min="12" max="12" width="10.28515625" customWidth="1"/>
    <col min="13" max="13" width="11.42578125" customWidth="1"/>
  </cols>
  <sheetData>
    <row r="1" spans="1:13" s="30" customFormat="1" ht="18.75" x14ac:dyDescent="0.3">
      <c r="A1" s="30" t="s">
        <v>108</v>
      </c>
    </row>
    <row r="2" spans="1:13" hidden="1" x14ac:dyDescent="0.25"/>
    <row r="3" spans="1:13" ht="15.75" customHeight="1" x14ac:dyDescent="0.25"/>
    <row r="4" spans="1:13" ht="19.5" thickBot="1" x14ac:dyDescent="0.35">
      <c r="C4" s="30" t="s">
        <v>129</v>
      </c>
    </row>
    <row r="5" spans="1:13" ht="57.75" customHeight="1" thickBot="1" x14ac:dyDescent="0.3">
      <c r="A5" s="18" t="s">
        <v>0</v>
      </c>
      <c r="B5" s="19" t="s">
        <v>10</v>
      </c>
      <c r="C5" s="19" t="s">
        <v>1</v>
      </c>
      <c r="D5" s="19" t="s">
        <v>115</v>
      </c>
      <c r="E5" s="19" t="s">
        <v>2</v>
      </c>
      <c r="F5" s="19" t="s">
        <v>3</v>
      </c>
      <c r="G5" s="54" t="s">
        <v>127</v>
      </c>
      <c r="H5" s="55" t="s">
        <v>128</v>
      </c>
      <c r="I5" s="19" t="s">
        <v>4</v>
      </c>
      <c r="J5" s="19" t="s">
        <v>5</v>
      </c>
      <c r="K5" s="19" t="s">
        <v>6</v>
      </c>
      <c r="L5" s="33" t="s">
        <v>7</v>
      </c>
      <c r="M5" s="19" t="s">
        <v>116</v>
      </c>
    </row>
    <row r="6" spans="1:13" x14ac:dyDescent="0.2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31"/>
      <c r="M6" s="34"/>
    </row>
    <row r="7" spans="1:13" ht="15.75" x14ac:dyDescent="0.25">
      <c r="A7" s="22"/>
      <c r="B7" s="4"/>
      <c r="C7" s="81" t="s">
        <v>8</v>
      </c>
      <c r="D7" s="82"/>
      <c r="E7" s="14">
        <f>SUM(E9+E14+E25+E28)</f>
        <v>231632</v>
      </c>
      <c r="F7" s="14">
        <f>SUM(F9+F14+F25+F28)</f>
        <v>280540</v>
      </c>
      <c r="G7" s="14">
        <f>SUM(G9+G14+G25+G28)</f>
        <v>227524</v>
      </c>
      <c r="H7" s="14">
        <f>SUM(H9+H14+H25+H28)</f>
        <v>276115</v>
      </c>
      <c r="I7" s="1"/>
      <c r="J7" s="1"/>
      <c r="K7" s="1"/>
      <c r="L7" s="15"/>
      <c r="M7" s="23"/>
    </row>
    <row r="8" spans="1:13" ht="15.75" x14ac:dyDescent="0.25">
      <c r="A8" s="22"/>
      <c r="B8" s="4"/>
      <c r="C8" s="6"/>
      <c r="D8" s="7"/>
      <c r="E8" s="14"/>
      <c r="F8" s="14"/>
      <c r="G8" s="14"/>
      <c r="H8" s="14"/>
      <c r="I8" s="1"/>
      <c r="J8" s="1"/>
      <c r="K8" s="1"/>
      <c r="L8" s="15"/>
      <c r="M8" s="23"/>
    </row>
    <row r="9" spans="1:13" x14ac:dyDescent="0.25">
      <c r="A9" s="24" t="s">
        <v>9</v>
      </c>
      <c r="B9" s="1"/>
      <c r="C9" s="5" t="s">
        <v>11</v>
      </c>
      <c r="D9" s="1"/>
      <c r="E9" s="13">
        <f>SUM(E10:E12)</f>
        <v>54560</v>
      </c>
      <c r="F9" s="13">
        <f>SUM(F10:F12)</f>
        <v>68200</v>
      </c>
      <c r="G9" s="13">
        <f>SUM(G10:G12)</f>
        <v>48800</v>
      </c>
      <c r="H9" s="13">
        <f>SUM(H10:H12)</f>
        <v>61000</v>
      </c>
      <c r="I9" s="1"/>
      <c r="J9" s="1"/>
      <c r="K9" s="1"/>
      <c r="L9" s="15"/>
      <c r="M9" s="23"/>
    </row>
    <row r="10" spans="1:13" ht="24.75" x14ac:dyDescent="0.25">
      <c r="A10" s="24"/>
      <c r="B10" s="9" t="s">
        <v>12</v>
      </c>
      <c r="C10" s="1" t="s">
        <v>13</v>
      </c>
      <c r="D10" s="1" t="s">
        <v>14</v>
      </c>
      <c r="E10" s="25">
        <v>17500</v>
      </c>
      <c r="F10" s="12">
        <f>E10*(1+25%)</f>
        <v>21875</v>
      </c>
      <c r="G10" s="12">
        <v>14400</v>
      </c>
      <c r="H10" s="12">
        <v>18000</v>
      </c>
      <c r="I10" s="8" t="s">
        <v>15</v>
      </c>
      <c r="J10" s="1" t="s">
        <v>110</v>
      </c>
      <c r="K10" s="1"/>
      <c r="L10" s="15" t="s">
        <v>111</v>
      </c>
      <c r="M10" s="23"/>
    </row>
    <row r="11" spans="1:13" ht="24.75" x14ac:dyDescent="0.25">
      <c r="A11" s="24"/>
      <c r="B11" s="9" t="s">
        <v>16</v>
      </c>
      <c r="C11" s="1" t="s">
        <v>17</v>
      </c>
      <c r="D11" s="1" t="s">
        <v>18</v>
      </c>
      <c r="E11" s="12">
        <v>17560</v>
      </c>
      <c r="F11" s="12">
        <f t="shared" ref="F11:F56" si="0">E11*(1+25%)</f>
        <v>21950</v>
      </c>
      <c r="G11" s="12">
        <v>15200</v>
      </c>
      <c r="H11" s="12">
        <v>19000</v>
      </c>
      <c r="I11" s="8" t="s">
        <v>15</v>
      </c>
      <c r="J11" s="1" t="s">
        <v>110</v>
      </c>
      <c r="K11" s="1"/>
      <c r="L11" s="15" t="s">
        <v>111</v>
      </c>
      <c r="M11" s="23"/>
    </row>
    <row r="12" spans="1:13" ht="30" x14ac:dyDescent="0.25">
      <c r="A12" s="24"/>
      <c r="B12" s="9" t="s">
        <v>19</v>
      </c>
      <c r="C12" s="2" t="s">
        <v>20</v>
      </c>
      <c r="D12" s="1" t="s">
        <v>21</v>
      </c>
      <c r="E12" s="12">
        <v>19500</v>
      </c>
      <c r="F12" s="12">
        <f t="shared" si="0"/>
        <v>24375</v>
      </c>
      <c r="G12" s="12">
        <v>19200</v>
      </c>
      <c r="H12" s="12">
        <v>24000</v>
      </c>
      <c r="I12" s="8" t="s">
        <v>15</v>
      </c>
      <c r="J12" s="1" t="s">
        <v>110</v>
      </c>
      <c r="K12" s="1"/>
      <c r="L12" s="15" t="s">
        <v>111</v>
      </c>
      <c r="M12" s="23"/>
    </row>
    <row r="13" spans="1:13" x14ac:dyDescent="0.25">
      <c r="A13" s="24"/>
      <c r="B13" s="9"/>
      <c r="C13" s="1"/>
      <c r="D13" s="1"/>
      <c r="E13" s="12"/>
      <c r="F13" s="12"/>
      <c r="G13" s="12"/>
      <c r="H13" s="12"/>
      <c r="I13" s="8"/>
      <c r="J13" s="1"/>
      <c r="K13" s="1"/>
      <c r="L13" s="15"/>
      <c r="M13" s="23"/>
    </row>
    <row r="14" spans="1:13" x14ac:dyDescent="0.25">
      <c r="A14" s="24" t="s">
        <v>22</v>
      </c>
      <c r="B14" s="9"/>
      <c r="C14" s="5" t="s">
        <v>23</v>
      </c>
      <c r="D14" s="1"/>
      <c r="E14" s="13">
        <f>SUM(E15:E23)</f>
        <v>95200</v>
      </c>
      <c r="F14" s="13">
        <f>SUM(F15:F23)</f>
        <v>119000</v>
      </c>
      <c r="G14" s="13">
        <f>SUM(G15:G23)</f>
        <v>81340</v>
      </c>
      <c r="H14" s="13">
        <f>SUM(H15:H23)</f>
        <v>101675</v>
      </c>
      <c r="I14" s="1"/>
      <c r="J14" s="1"/>
      <c r="K14" s="1"/>
      <c r="L14" s="15"/>
      <c r="M14" s="23"/>
    </row>
    <row r="15" spans="1:13" ht="30" x14ac:dyDescent="0.25">
      <c r="A15" s="24"/>
      <c r="B15" s="9" t="s">
        <v>24</v>
      </c>
      <c r="C15" s="2" t="s">
        <v>25</v>
      </c>
      <c r="D15" s="1" t="s">
        <v>26</v>
      </c>
      <c r="E15" s="12">
        <v>17700</v>
      </c>
      <c r="F15" s="12">
        <f t="shared" si="0"/>
        <v>22125</v>
      </c>
      <c r="G15" s="12">
        <v>15600</v>
      </c>
      <c r="H15" s="12">
        <v>19500</v>
      </c>
      <c r="I15" s="10" t="s">
        <v>15</v>
      </c>
      <c r="J15" s="1" t="s">
        <v>110</v>
      </c>
      <c r="K15" s="1"/>
      <c r="L15" s="15" t="s">
        <v>111</v>
      </c>
      <c r="M15" s="23"/>
    </row>
    <row r="16" spans="1:13" ht="27.75" customHeight="1" x14ac:dyDescent="0.25">
      <c r="A16" s="24"/>
      <c r="B16" s="9" t="s">
        <v>27</v>
      </c>
      <c r="C16" s="2" t="s">
        <v>28</v>
      </c>
      <c r="D16" s="1" t="s">
        <v>29</v>
      </c>
      <c r="E16" s="12">
        <v>8000</v>
      </c>
      <c r="F16" s="12">
        <f t="shared" si="0"/>
        <v>10000</v>
      </c>
      <c r="G16" s="12">
        <v>7600</v>
      </c>
      <c r="H16" s="12">
        <v>9500</v>
      </c>
      <c r="I16" s="10" t="s">
        <v>15</v>
      </c>
      <c r="J16" s="1" t="s">
        <v>110</v>
      </c>
      <c r="K16" s="1"/>
      <c r="L16" s="15" t="s">
        <v>111</v>
      </c>
      <c r="M16" s="23"/>
    </row>
    <row r="17" spans="1:13" ht="45" x14ac:dyDescent="0.25">
      <c r="A17" s="24"/>
      <c r="B17" s="9" t="s">
        <v>30</v>
      </c>
      <c r="C17" s="17" t="s">
        <v>31</v>
      </c>
      <c r="D17" s="1" t="s">
        <v>32</v>
      </c>
      <c r="E17" s="12">
        <v>6000</v>
      </c>
      <c r="F17" s="12">
        <f t="shared" si="0"/>
        <v>7500</v>
      </c>
      <c r="G17" s="12">
        <v>5440</v>
      </c>
      <c r="H17" s="12">
        <v>6800</v>
      </c>
      <c r="I17" s="10" t="s">
        <v>15</v>
      </c>
      <c r="J17" s="1" t="s">
        <v>110</v>
      </c>
      <c r="K17" s="1"/>
      <c r="L17" s="15" t="s">
        <v>111</v>
      </c>
      <c r="M17" s="23"/>
    </row>
    <row r="18" spans="1:13" ht="29.25" customHeight="1" x14ac:dyDescent="0.25">
      <c r="A18" s="24"/>
      <c r="B18" s="9" t="s">
        <v>33</v>
      </c>
      <c r="C18" s="2" t="s">
        <v>34</v>
      </c>
      <c r="D18" s="1" t="s">
        <v>35</v>
      </c>
      <c r="E18" s="12">
        <v>16000</v>
      </c>
      <c r="F18" s="12">
        <f t="shared" si="0"/>
        <v>20000</v>
      </c>
      <c r="G18" s="12">
        <v>13600</v>
      </c>
      <c r="H18" s="12">
        <v>17000</v>
      </c>
      <c r="I18" s="10" t="s">
        <v>15</v>
      </c>
      <c r="J18" s="1" t="s">
        <v>110</v>
      </c>
      <c r="K18" s="1"/>
      <c r="L18" s="15" t="s">
        <v>111</v>
      </c>
      <c r="M18" s="23"/>
    </row>
    <row r="19" spans="1:13" ht="24" customHeight="1" x14ac:dyDescent="0.25">
      <c r="A19" s="24"/>
      <c r="B19" s="9" t="s">
        <v>36</v>
      </c>
      <c r="C19" s="11" t="s">
        <v>37</v>
      </c>
      <c r="D19" s="1" t="s">
        <v>38</v>
      </c>
      <c r="E19" s="12">
        <v>18000</v>
      </c>
      <c r="F19" s="12">
        <f t="shared" si="0"/>
        <v>22500</v>
      </c>
      <c r="G19" s="12">
        <v>16800</v>
      </c>
      <c r="H19" s="12">
        <v>21000</v>
      </c>
      <c r="I19" s="10" t="s">
        <v>15</v>
      </c>
      <c r="J19" s="1" t="s">
        <v>110</v>
      </c>
      <c r="K19" s="1"/>
      <c r="L19" s="15" t="s">
        <v>111</v>
      </c>
      <c r="M19" s="23"/>
    </row>
    <row r="20" spans="1:13" ht="30.75" customHeight="1" x14ac:dyDescent="0.25">
      <c r="A20" s="24"/>
      <c r="B20" s="9" t="s">
        <v>39</v>
      </c>
      <c r="C20" s="11" t="s">
        <v>40</v>
      </c>
      <c r="D20" s="1" t="s">
        <v>41</v>
      </c>
      <c r="E20" s="12">
        <v>9500</v>
      </c>
      <c r="F20" s="12">
        <f t="shared" si="0"/>
        <v>11875</v>
      </c>
      <c r="G20" s="12">
        <v>6960</v>
      </c>
      <c r="H20" s="12">
        <v>8700</v>
      </c>
      <c r="I20" s="8" t="s">
        <v>15</v>
      </c>
      <c r="J20" s="1" t="s">
        <v>110</v>
      </c>
      <c r="K20" s="1"/>
      <c r="L20" s="15" t="s">
        <v>111</v>
      </c>
      <c r="M20" s="23"/>
    </row>
    <row r="21" spans="1:13" ht="39" x14ac:dyDescent="0.25">
      <c r="A21" s="24"/>
      <c r="B21" s="9" t="s">
        <v>42</v>
      </c>
      <c r="C21" s="11" t="s">
        <v>43</v>
      </c>
      <c r="D21" s="1" t="s">
        <v>44</v>
      </c>
      <c r="E21" s="12">
        <v>9500</v>
      </c>
      <c r="F21" s="12">
        <f t="shared" si="0"/>
        <v>11875</v>
      </c>
      <c r="G21" s="12">
        <v>7200</v>
      </c>
      <c r="H21" s="12">
        <v>9000</v>
      </c>
      <c r="I21" s="10" t="s">
        <v>15</v>
      </c>
      <c r="J21" s="1" t="s">
        <v>110</v>
      </c>
      <c r="K21" s="1"/>
      <c r="L21" s="15" t="s">
        <v>111</v>
      </c>
      <c r="M21" s="23"/>
    </row>
    <row r="22" spans="1:13" ht="24.75" x14ac:dyDescent="0.25">
      <c r="A22" s="24"/>
      <c r="B22" s="9" t="s">
        <v>45</v>
      </c>
      <c r="C22" s="1" t="s">
        <v>46</v>
      </c>
      <c r="D22" s="1" t="s">
        <v>47</v>
      </c>
      <c r="E22" s="12">
        <v>5000</v>
      </c>
      <c r="F22" s="12">
        <f t="shared" si="0"/>
        <v>6250</v>
      </c>
      <c r="G22" s="12">
        <v>4940</v>
      </c>
      <c r="H22" s="12">
        <v>6175</v>
      </c>
      <c r="I22" s="8" t="s">
        <v>15</v>
      </c>
      <c r="J22" s="1" t="s">
        <v>110</v>
      </c>
      <c r="K22" s="1"/>
      <c r="L22" s="15" t="s">
        <v>111</v>
      </c>
      <c r="M22" s="23"/>
    </row>
    <row r="23" spans="1:13" ht="24.75" x14ac:dyDescent="0.25">
      <c r="A23" s="24"/>
      <c r="B23" s="9" t="s">
        <v>48</v>
      </c>
      <c r="C23" s="1" t="s">
        <v>49</v>
      </c>
      <c r="D23" s="1" t="s">
        <v>50</v>
      </c>
      <c r="E23" s="12">
        <v>5500</v>
      </c>
      <c r="F23" s="12">
        <f t="shared" si="0"/>
        <v>6875</v>
      </c>
      <c r="G23" s="12">
        <v>3200</v>
      </c>
      <c r="H23" s="12">
        <v>4000</v>
      </c>
      <c r="I23" s="8" t="s">
        <v>15</v>
      </c>
      <c r="J23" s="1" t="s">
        <v>110</v>
      </c>
      <c r="K23" s="1"/>
      <c r="L23" s="15" t="s">
        <v>111</v>
      </c>
      <c r="M23" s="23"/>
    </row>
    <row r="24" spans="1:13" x14ac:dyDescent="0.25">
      <c r="A24" s="24"/>
      <c r="B24" s="9"/>
      <c r="C24" s="1"/>
      <c r="D24" s="1"/>
      <c r="E24" s="12"/>
      <c r="F24" s="12"/>
      <c r="G24" s="12"/>
      <c r="H24" s="12"/>
      <c r="I24" s="8"/>
      <c r="J24" s="1"/>
      <c r="K24" s="1"/>
      <c r="L24" s="15"/>
      <c r="M24" s="23"/>
    </row>
    <row r="25" spans="1:13" x14ac:dyDescent="0.25">
      <c r="A25" s="24" t="s">
        <v>51</v>
      </c>
      <c r="B25" s="9"/>
      <c r="C25" s="5" t="s">
        <v>52</v>
      </c>
      <c r="D25" s="1"/>
      <c r="E25" s="13">
        <f>SUM(E26)</f>
        <v>74800</v>
      </c>
      <c r="F25" s="13">
        <f>SUM(F26)</f>
        <v>84500</v>
      </c>
      <c r="G25" s="13">
        <f>SUM(G26)</f>
        <v>69912</v>
      </c>
      <c r="H25" s="13">
        <f>SUM(H26)</f>
        <v>79000</v>
      </c>
      <c r="I25" s="1"/>
      <c r="J25" s="1"/>
      <c r="K25" s="1"/>
      <c r="L25" s="15"/>
      <c r="M25" s="23"/>
    </row>
    <row r="26" spans="1:13" x14ac:dyDescent="0.25">
      <c r="A26" s="24"/>
      <c r="B26" s="9" t="s">
        <v>53</v>
      </c>
      <c r="C26" s="1" t="s">
        <v>54</v>
      </c>
      <c r="D26" s="1" t="s">
        <v>55</v>
      </c>
      <c r="E26" s="12">
        <v>74800</v>
      </c>
      <c r="F26" s="12">
        <v>84500</v>
      </c>
      <c r="G26" s="12">
        <v>69912</v>
      </c>
      <c r="H26" s="12">
        <v>79000</v>
      </c>
      <c r="I26" s="8" t="s">
        <v>109</v>
      </c>
      <c r="J26" s="1"/>
      <c r="K26" s="1"/>
      <c r="L26" s="15"/>
      <c r="M26" s="23"/>
    </row>
    <row r="27" spans="1:13" x14ac:dyDescent="0.25">
      <c r="A27" s="24"/>
      <c r="B27" s="9"/>
      <c r="C27" s="15"/>
      <c r="D27" s="16"/>
      <c r="E27" s="12"/>
      <c r="F27" s="12"/>
      <c r="G27" s="12"/>
      <c r="H27" s="12"/>
      <c r="I27" s="8"/>
      <c r="J27" s="1"/>
      <c r="K27" s="1"/>
      <c r="L27" s="15"/>
      <c r="M27" s="23"/>
    </row>
    <row r="28" spans="1:13" x14ac:dyDescent="0.25">
      <c r="A28" s="24"/>
      <c r="B28" s="9"/>
      <c r="C28" s="35" t="s">
        <v>118</v>
      </c>
      <c r="D28" s="16"/>
      <c r="E28" s="71">
        <f>SUM(E29:E30)</f>
        <v>7072</v>
      </c>
      <c r="F28" s="71">
        <f>SUM(F29:F30)</f>
        <v>8840</v>
      </c>
      <c r="G28" s="13">
        <f>SUM(G29:G30)</f>
        <v>27472</v>
      </c>
      <c r="H28" s="13">
        <f>SUM(H29:H30)</f>
        <v>34440</v>
      </c>
      <c r="I28" s="8"/>
      <c r="J28" s="1"/>
      <c r="K28" s="1"/>
      <c r="L28" s="15"/>
      <c r="M28" s="23"/>
    </row>
    <row r="29" spans="1:13" ht="44.25" customHeight="1" x14ac:dyDescent="0.25">
      <c r="A29" s="51"/>
      <c r="B29" s="44" t="s">
        <v>123</v>
      </c>
      <c r="C29" s="45" t="s">
        <v>119</v>
      </c>
      <c r="D29" s="52">
        <v>37420000</v>
      </c>
      <c r="E29" s="47">
        <v>7072</v>
      </c>
      <c r="F29" s="47">
        <v>8840</v>
      </c>
      <c r="G29" s="69">
        <v>13472</v>
      </c>
      <c r="H29" s="69">
        <v>16840</v>
      </c>
      <c r="I29" s="48" t="s">
        <v>15</v>
      </c>
      <c r="J29" s="49" t="s">
        <v>121</v>
      </c>
      <c r="K29" s="49" t="s">
        <v>124</v>
      </c>
      <c r="L29" s="15" t="s">
        <v>160</v>
      </c>
      <c r="M29" s="53" t="s">
        <v>125</v>
      </c>
    </row>
    <row r="30" spans="1:13" ht="58.5" customHeight="1" x14ac:dyDescent="0.25">
      <c r="A30" s="24"/>
      <c r="B30" s="36" t="s">
        <v>139</v>
      </c>
      <c r="C30" s="2" t="s">
        <v>145</v>
      </c>
      <c r="D30" s="80" t="s">
        <v>166</v>
      </c>
      <c r="E30" s="12"/>
      <c r="F30" s="12"/>
      <c r="G30" s="12">
        <v>14000</v>
      </c>
      <c r="H30" s="12">
        <v>17600</v>
      </c>
      <c r="I30" s="64" t="s">
        <v>15</v>
      </c>
      <c r="J30" s="1" t="s">
        <v>113</v>
      </c>
      <c r="K30" s="73" t="s">
        <v>141</v>
      </c>
      <c r="L30" s="15" t="s">
        <v>160</v>
      </c>
      <c r="M30" s="63" t="s">
        <v>125</v>
      </c>
    </row>
    <row r="31" spans="1:13" ht="21" customHeight="1" x14ac:dyDescent="0.25">
      <c r="A31" s="24"/>
      <c r="B31" s="9"/>
      <c r="C31" s="81" t="s">
        <v>56</v>
      </c>
      <c r="D31" s="83"/>
      <c r="E31" s="14">
        <f>SUM(E33+E38+E45)</f>
        <v>103250</v>
      </c>
      <c r="F31" s="14">
        <f>SUM(F33+F38+F45)</f>
        <v>125500</v>
      </c>
      <c r="G31" s="14">
        <f>SUM(G33+G38+G45)</f>
        <v>118902</v>
      </c>
      <c r="H31" s="14">
        <f>SUM(H33+H38+H45)</f>
        <v>145500</v>
      </c>
      <c r="I31" s="1"/>
      <c r="J31" s="1"/>
      <c r="K31" s="1"/>
      <c r="L31" s="15"/>
      <c r="M31" s="23"/>
    </row>
    <row r="32" spans="1:13" ht="15.75" x14ac:dyDescent="0.25">
      <c r="A32" s="24"/>
      <c r="B32" s="9"/>
      <c r="C32" s="6"/>
      <c r="D32" s="3"/>
      <c r="E32" s="14"/>
      <c r="F32" s="14"/>
      <c r="G32" s="14"/>
      <c r="H32" s="14"/>
      <c r="I32" s="1"/>
      <c r="J32" s="1"/>
      <c r="K32" s="1"/>
      <c r="L32" s="15"/>
      <c r="M32" s="23"/>
    </row>
    <row r="33" spans="1:13" x14ac:dyDescent="0.25">
      <c r="A33" s="24" t="s">
        <v>57</v>
      </c>
      <c r="B33" s="9"/>
      <c r="C33" s="5" t="s">
        <v>58</v>
      </c>
      <c r="D33" s="1"/>
      <c r="E33" s="13">
        <f>SUM(E34:E36)</f>
        <v>26000</v>
      </c>
      <c r="F33" s="13">
        <f>SUM(F34:F36)</f>
        <v>32500</v>
      </c>
      <c r="G33" s="13">
        <f>SUM(G34:G36)</f>
        <v>35600</v>
      </c>
      <c r="H33" s="13">
        <f>SUM(H34:H36)</f>
        <v>44500</v>
      </c>
      <c r="I33" s="1"/>
      <c r="J33" s="1"/>
      <c r="K33" s="1"/>
      <c r="L33" s="15"/>
      <c r="M33" s="23"/>
    </row>
    <row r="34" spans="1:13" ht="51.75" x14ac:dyDescent="0.25">
      <c r="A34" s="24"/>
      <c r="B34" s="9" t="s">
        <v>59</v>
      </c>
      <c r="C34" s="11" t="s">
        <v>60</v>
      </c>
      <c r="D34" s="1" t="s">
        <v>61</v>
      </c>
      <c r="E34" s="12">
        <v>6000</v>
      </c>
      <c r="F34" s="12">
        <f t="shared" si="0"/>
        <v>7500</v>
      </c>
      <c r="G34" s="12">
        <v>8000</v>
      </c>
      <c r="H34" s="12">
        <v>10000</v>
      </c>
      <c r="I34" s="8" t="s">
        <v>15</v>
      </c>
      <c r="J34" s="1" t="s">
        <v>112</v>
      </c>
      <c r="K34" s="1"/>
      <c r="L34" s="15"/>
      <c r="M34" s="23"/>
    </row>
    <row r="35" spans="1:13" ht="45" x14ac:dyDescent="0.25">
      <c r="A35" s="24"/>
      <c r="B35" s="9" t="s">
        <v>62</v>
      </c>
      <c r="C35" s="2" t="s">
        <v>63</v>
      </c>
      <c r="D35" s="1" t="s">
        <v>64</v>
      </c>
      <c r="E35" s="12">
        <v>7000</v>
      </c>
      <c r="F35" s="12">
        <f t="shared" si="0"/>
        <v>8750</v>
      </c>
      <c r="G35" s="12">
        <v>11600</v>
      </c>
      <c r="H35" s="12">
        <v>14500</v>
      </c>
      <c r="I35" s="8" t="s">
        <v>15</v>
      </c>
      <c r="J35" s="1" t="s">
        <v>113</v>
      </c>
      <c r="K35" s="1"/>
      <c r="L35" s="15"/>
      <c r="M35" s="23"/>
    </row>
    <row r="36" spans="1:13" ht="27.75" customHeight="1" x14ac:dyDescent="0.25">
      <c r="A36" s="24"/>
      <c r="B36" s="9" t="s">
        <v>65</v>
      </c>
      <c r="C36" s="2" t="s">
        <v>66</v>
      </c>
      <c r="D36" s="1" t="s">
        <v>67</v>
      </c>
      <c r="E36" s="12">
        <v>13000</v>
      </c>
      <c r="F36" s="12">
        <f t="shared" si="0"/>
        <v>16250</v>
      </c>
      <c r="G36" s="12">
        <v>16000</v>
      </c>
      <c r="H36" s="12">
        <v>20000</v>
      </c>
      <c r="I36" s="8" t="s">
        <v>15</v>
      </c>
      <c r="J36" s="1" t="s">
        <v>110</v>
      </c>
      <c r="K36" s="1"/>
      <c r="L36" s="15" t="s">
        <v>111</v>
      </c>
      <c r="M36" s="23"/>
    </row>
    <row r="37" spans="1:13" x14ac:dyDescent="0.25">
      <c r="A37" s="24"/>
      <c r="B37" s="9"/>
      <c r="C37" s="1"/>
      <c r="D37" s="1"/>
      <c r="E37" s="12"/>
      <c r="F37" s="12"/>
      <c r="G37" s="12"/>
      <c r="H37" s="12"/>
      <c r="I37" s="8"/>
      <c r="J37" s="1"/>
      <c r="K37" s="1"/>
      <c r="L37" s="15"/>
      <c r="M37" s="23"/>
    </row>
    <row r="38" spans="1:13" x14ac:dyDescent="0.25">
      <c r="A38" s="24" t="s">
        <v>68</v>
      </c>
      <c r="B38" s="9"/>
      <c r="C38" s="5" t="s">
        <v>69</v>
      </c>
      <c r="D38" s="1"/>
      <c r="E38" s="13">
        <f>SUM(E39:E43)</f>
        <v>52050</v>
      </c>
      <c r="F38" s="13">
        <f>SUM(F39:F43)</f>
        <v>61500</v>
      </c>
      <c r="G38" s="13">
        <f>SUM(G39:G43)</f>
        <v>58902</v>
      </c>
      <c r="H38" s="13">
        <f>SUM(H39:H43)</f>
        <v>70500</v>
      </c>
      <c r="I38" s="1"/>
      <c r="J38" s="1"/>
      <c r="K38" s="1"/>
      <c r="L38" s="15"/>
      <c r="M38" s="23"/>
    </row>
    <row r="39" spans="1:13" ht="24.75" x14ac:dyDescent="0.25">
      <c r="A39" s="24"/>
      <c r="B39" s="9" t="s">
        <v>70</v>
      </c>
      <c r="C39" s="1" t="s">
        <v>71</v>
      </c>
      <c r="D39" s="1" t="s">
        <v>72</v>
      </c>
      <c r="E39" s="12">
        <v>15350</v>
      </c>
      <c r="F39" s="12">
        <v>17380</v>
      </c>
      <c r="G39" s="12">
        <v>14602</v>
      </c>
      <c r="H39" s="12">
        <v>16500</v>
      </c>
      <c r="I39" s="8" t="s">
        <v>15</v>
      </c>
      <c r="J39" s="1" t="s">
        <v>110</v>
      </c>
      <c r="K39" s="1"/>
      <c r="L39" s="15" t="s">
        <v>114</v>
      </c>
      <c r="M39" s="23"/>
    </row>
    <row r="40" spans="1:13" ht="24.75" x14ac:dyDescent="0.25">
      <c r="A40" s="24"/>
      <c r="B40" s="9" t="s">
        <v>73</v>
      </c>
      <c r="C40" s="1" t="s">
        <v>74</v>
      </c>
      <c r="D40" s="1" t="s">
        <v>75</v>
      </c>
      <c r="E40" s="12">
        <v>14000</v>
      </c>
      <c r="F40" s="12">
        <v>15820</v>
      </c>
      <c r="G40" s="12">
        <v>22300</v>
      </c>
      <c r="H40" s="12">
        <v>26500</v>
      </c>
      <c r="I40" s="8" t="s">
        <v>15</v>
      </c>
      <c r="J40" s="1" t="s">
        <v>110</v>
      </c>
      <c r="K40" s="1"/>
      <c r="L40" s="15" t="s">
        <v>114</v>
      </c>
      <c r="M40" s="23"/>
    </row>
    <row r="41" spans="1:13" ht="24.75" x14ac:dyDescent="0.25">
      <c r="A41" s="24"/>
      <c r="B41" s="9" t="s">
        <v>76</v>
      </c>
      <c r="C41" s="1" t="s">
        <v>77</v>
      </c>
      <c r="D41" s="1" t="s">
        <v>78</v>
      </c>
      <c r="E41" s="12">
        <v>3500</v>
      </c>
      <c r="F41" s="12">
        <v>4300</v>
      </c>
      <c r="G41" s="12">
        <v>4000</v>
      </c>
      <c r="H41" s="12">
        <v>5000</v>
      </c>
      <c r="I41" s="8" t="s">
        <v>15</v>
      </c>
      <c r="J41" s="1" t="s">
        <v>113</v>
      </c>
      <c r="K41" s="1"/>
      <c r="L41" s="15"/>
      <c r="M41" s="23"/>
    </row>
    <row r="42" spans="1:13" ht="24.75" x14ac:dyDescent="0.25">
      <c r="A42" s="24"/>
      <c r="B42" s="9" t="s">
        <v>79</v>
      </c>
      <c r="C42" s="1" t="s">
        <v>80</v>
      </c>
      <c r="D42" s="1" t="s">
        <v>81</v>
      </c>
      <c r="E42" s="12">
        <v>1200</v>
      </c>
      <c r="F42" s="12">
        <v>1500</v>
      </c>
      <c r="G42" s="12">
        <v>1200</v>
      </c>
      <c r="H42" s="12">
        <v>1500</v>
      </c>
      <c r="I42" s="8" t="s">
        <v>15</v>
      </c>
      <c r="J42" s="1" t="s">
        <v>113</v>
      </c>
      <c r="K42" s="1"/>
      <c r="L42" s="15"/>
      <c r="M42" s="23"/>
    </row>
    <row r="43" spans="1:13" ht="30" x14ac:dyDescent="0.25">
      <c r="A43" s="24"/>
      <c r="B43" s="9" t="s">
        <v>82</v>
      </c>
      <c r="C43" s="2" t="s">
        <v>83</v>
      </c>
      <c r="D43" s="1" t="s">
        <v>84</v>
      </c>
      <c r="E43" s="12">
        <v>18000</v>
      </c>
      <c r="F43" s="12">
        <f t="shared" si="0"/>
        <v>22500</v>
      </c>
      <c r="G43" s="12">
        <v>16800</v>
      </c>
      <c r="H43" s="12">
        <v>21000</v>
      </c>
      <c r="I43" s="8" t="s">
        <v>15</v>
      </c>
      <c r="J43" s="1" t="s">
        <v>110</v>
      </c>
      <c r="K43" s="1"/>
      <c r="L43" s="15" t="s">
        <v>111</v>
      </c>
      <c r="M43" s="23"/>
    </row>
    <row r="44" spans="1:13" x14ac:dyDescent="0.25">
      <c r="A44" s="24"/>
      <c r="B44" s="9"/>
      <c r="C44" s="1"/>
      <c r="D44" s="1"/>
      <c r="E44" s="12"/>
      <c r="F44" s="12"/>
      <c r="G44" s="12"/>
      <c r="H44" s="12"/>
      <c r="I44" s="8"/>
      <c r="J44" s="1"/>
      <c r="K44" s="1"/>
      <c r="L44" s="15"/>
      <c r="M44" s="23"/>
    </row>
    <row r="45" spans="1:13" x14ac:dyDescent="0.25">
      <c r="A45" s="24" t="s">
        <v>85</v>
      </c>
      <c r="B45" s="9"/>
      <c r="C45" s="5" t="s">
        <v>86</v>
      </c>
      <c r="D45" s="1"/>
      <c r="E45" s="13">
        <f>SUM(E46:E47)</f>
        <v>25200</v>
      </c>
      <c r="F45" s="13">
        <f>SUM(F46:F47)</f>
        <v>31500</v>
      </c>
      <c r="G45" s="13">
        <f>SUM(G46:G47)</f>
        <v>24400</v>
      </c>
      <c r="H45" s="13">
        <f>SUM(H46:H47)</f>
        <v>30500</v>
      </c>
      <c r="I45" s="1"/>
      <c r="J45" s="1"/>
      <c r="K45" s="1"/>
      <c r="L45" s="15"/>
      <c r="M45" s="23"/>
    </row>
    <row r="46" spans="1:13" ht="27" customHeight="1" x14ac:dyDescent="0.25">
      <c r="A46" s="24"/>
      <c r="B46" s="9" t="s">
        <v>87</v>
      </c>
      <c r="C46" s="2" t="s">
        <v>88</v>
      </c>
      <c r="D46" s="1" t="s">
        <v>89</v>
      </c>
      <c r="E46" s="12">
        <v>12600</v>
      </c>
      <c r="F46" s="12">
        <v>15750</v>
      </c>
      <c r="G46" s="12">
        <v>12200</v>
      </c>
      <c r="H46" s="12">
        <v>15250</v>
      </c>
      <c r="I46" s="8" t="s">
        <v>15</v>
      </c>
      <c r="J46" s="1" t="s">
        <v>110</v>
      </c>
      <c r="K46" s="1"/>
      <c r="L46" s="15" t="s">
        <v>111</v>
      </c>
      <c r="M46" s="23"/>
    </row>
    <row r="47" spans="1:13" ht="30" customHeight="1" x14ac:dyDescent="0.25">
      <c r="A47" s="24"/>
      <c r="B47" s="9" t="s">
        <v>90</v>
      </c>
      <c r="C47" s="2" t="s">
        <v>91</v>
      </c>
      <c r="D47" s="1" t="s">
        <v>92</v>
      </c>
      <c r="E47" s="12">
        <v>12600</v>
      </c>
      <c r="F47" s="12">
        <v>15750</v>
      </c>
      <c r="G47" s="12">
        <v>12200</v>
      </c>
      <c r="H47" s="12">
        <v>15250</v>
      </c>
      <c r="I47" s="8" t="s">
        <v>15</v>
      </c>
      <c r="J47" s="1" t="s">
        <v>110</v>
      </c>
      <c r="K47" s="1"/>
      <c r="L47" s="15" t="s">
        <v>111</v>
      </c>
      <c r="M47" s="23"/>
    </row>
    <row r="48" spans="1:13" x14ac:dyDescent="0.25">
      <c r="A48" s="24"/>
      <c r="B48" s="9"/>
      <c r="C48" s="15"/>
      <c r="D48" s="16"/>
      <c r="E48" s="12"/>
      <c r="F48" s="12"/>
      <c r="G48" s="12"/>
      <c r="H48" s="12"/>
      <c r="I48" s="8"/>
      <c r="J48" s="1"/>
      <c r="K48" s="1"/>
      <c r="L48" s="15"/>
      <c r="M48" s="23"/>
    </row>
    <row r="49" spans="1:13" ht="15.75" x14ac:dyDescent="0.25">
      <c r="A49" s="24"/>
      <c r="B49" s="9"/>
      <c r="C49" s="84" t="s">
        <v>107</v>
      </c>
      <c r="D49" s="85"/>
      <c r="E49" s="14">
        <f>SUM(E51)</f>
        <v>58959.740000000005</v>
      </c>
      <c r="F49" s="14">
        <f>SUM(F51)</f>
        <v>73699.675000000003</v>
      </c>
      <c r="G49" s="14">
        <f>SUM(G51)</f>
        <v>48000</v>
      </c>
      <c r="H49" s="14">
        <f>SUM(H51)</f>
        <v>60000</v>
      </c>
      <c r="I49" s="8"/>
      <c r="J49" s="1"/>
      <c r="K49" s="1"/>
      <c r="L49" s="15"/>
      <c r="M49" s="23"/>
    </row>
    <row r="50" spans="1:13" ht="9" customHeight="1" x14ac:dyDescent="0.25">
      <c r="A50" s="24"/>
      <c r="B50" s="9"/>
      <c r="C50" s="6"/>
      <c r="D50" s="7"/>
      <c r="E50" s="14"/>
      <c r="F50" s="14"/>
      <c r="G50" s="14"/>
      <c r="H50" s="14"/>
      <c r="I50" s="8"/>
      <c r="J50" s="1"/>
      <c r="K50" s="1"/>
      <c r="L50" s="15"/>
      <c r="M50" s="23"/>
    </row>
    <row r="51" spans="1:13" x14ac:dyDescent="0.25">
      <c r="A51" s="24" t="s">
        <v>93</v>
      </c>
      <c r="B51" s="9"/>
      <c r="C51" s="5" t="s">
        <v>94</v>
      </c>
      <c r="D51" s="1"/>
      <c r="E51" s="13">
        <f>SUM(E52:E57)</f>
        <v>58959.740000000005</v>
      </c>
      <c r="F51" s="13">
        <f>SUM(F52:F57)</f>
        <v>73699.675000000003</v>
      </c>
      <c r="G51" s="13">
        <f>SUM(G52:G57)</f>
        <v>48000</v>
      </c>
      <c r="H51" s="13">
        <f>SUM(H52:H57)</f>
        <v>60000</v>
      </c>
      <c r="I51" s="8"/>
      <c r="J51" s="1"/>
      <c r="K51" s="1"/>
      <c r="L51" s="15"/>
      <c r="M51" s="23"/>
    </row>
    <row r="52" spans="1:13" ht="24.75" x14ac:dyDescent="0.25">
      <c r="A52" s="24"/>
      <c r="B52" s="9" t="s">
        <v>95</v>
      </c>
      <c r="C52" s="1" t="s">
        <v>96</v>
      </c>
      <c r="D52" s="1" t="s">
        <v>97</v>
      </c>
      <c r="E52" s="12">
        <v>8000</v>
      </c>
      <c r="F52" s="12">
        <f t="shared" si="0"/>
        <v>10000</v>
      </c>
      <c r="G52" s="12">
        <v>12000</v>
      </c>
      <c r="H52" s="12">
        <v>15000</v>
      </c>
      <c r="I52" s="8" t="s">
        <v>15</v>
      </c>
      <c r="J52" s="1" t="s">
        <v>113</v>
      </c>
      <c r="K52" s="1"/>
      <c r="L52" s="15"/>
      <c r="M52" s="23"/>
    </row>
    <row r="53" spans="1:13" ht="24.75" x14ac:dyDescent="0.25">
      <c r="A53" s="24"/>
      <c r="B53" s="9" t="s">
        <v>98</v>
      </c>
      <c r="C53" s="1" t="s">
        <v>99</v>
      </c>
      <c r="D53" s="1" t="s">
        <v>100</v>
      </c>
      <c r="E53" s="12">
        <v>12500</v>
      </c>
      <c r="F53" s="12">
        <f t="shared" si="0"/>
        <v>15625</v>
      </c>
      <c r="G53" s="12">
        <v>9600</v>
      </c>
      <c r="H53" s="12">
        <v>12000</v>
      </c>
      <c r="I53" s="8" t="s">
        <v>15</v>
      </c>
      <c r="J53" s="1" t="s">
        <v>113</v>
      </c>
      <c r="K53" s="1"/>
      <c r="L53" s="15"/>
      <c r="M53" s="23"/>
    </row>
    <row r="54" spans="1:13" ht="24.75" x14ac:dyDescent="0.25">
      <c r="A54" s="24"/>
      <c r="B54" s="9" t="s">
        <v>101</v>
      </c>
      <c r="C54" s="1" t="s">
        <v>102</v>
      </c>
      <c r="D54" s="1" t="s">
        <v>103</v>
      </c>
      <c r="E54" s="12">
        <v>10000</v>
      </c>
      <c r="F54" s="12">
        <f t="shared" si="0"/>
        <v>12500</v>
      </c>
      <c r="G54" s="12">
        <v>8000</v>
      </c>
      <c r="H54" s="12">
        <v>10000</v>
      </c>
      <c r="I54" s="8" t="s">
        <v>15</v>
      </c>
      <c r="J54" s="1" t="s">
        <v>113</v>
      </c>
      <c r="K54" s="1"/>
      <c r="L54" s="15"/>
      <c r="M54" s="23"/>
    </row>
    <row r="55" spans="1:13" ht="24.75" x14ac:dyDescent="0.25">
      <c r="A55" s="24"/>
      <c r="B55" s="9" t="s">
        <v>104</v>
      </c>
      <c r="C55" s="1" t="s">
        <v>105</v>
      </c>
      <c r="D55" s="1" t="s">
        <v>106</v>
      </c>
      <c r="E55" s="12">
        <v>9900</v>
      </c>
      <c r="F55" s="12">
        <f t="shared" si="0"/>
        <v>12375</v>
      </c>
      <c r="G55" s="12">
        <v>9280</v>
      </c>
      <c r="H55" s="12">
        <v>11600</v>
      </c>
      <c r="I55" s="8" t="s">
        <v>15</v>
      </c>
      <c r="J55" s="1" t="s">
        <v>113</v>
      </c>
      <c r="K55" s="1"/>
      <c r="L55" s="15"/>
      <c r="M55" s="23"/>
    </row>
    <row r="56" spans="1:13" s="43" customFormat="1" ht="43.5" customHeight="1" x14ac:dyDescent="0.25">
      <c r="A56" s="38"/>
      <c r="B56" s="44" t="s">
        <v>122</v>
      </c>
      <c r="C56" s="45" t="s">
        <v>120</v>
      </c>
      <c r="D56" s="46">
        <v>37420000</v>
      </c>
      <c r="E56" s="47">
        <v>18559.740000000002</v>
      </c>
      <c r="F56" s="47">
        <f t="shared" si="0"/>
        <v>23199.675000000003</v>
      </c>
      <c r="G56" s="47"/>
      <c r="H56" s="47"/>
      <c r="I56" s="48" t="s">
        <v>15</v>
      </c>
      <c r="J56" s="49" t="s">
        <v>113</v>
      </c>
      <c r="K56" s="50" t="s">
        <v>124</v>
      </c>
      <c r="L56" s="37"/>
      <c r="M56" s="53" t="s">
        <v>126</v>
      </c>
    </row>
    <row r="57" spans="1:13" s="43" customFormat="1" ht="43.5" customHeight="1" x14ac:dyDescent="0.25">
      <c r="A57" s="62"/>
      <c r="B57" s="65" t="s">
        <v>140</v>
      </c>
      <c r="C57" s="70" t="s">
        <v>142</v>
      </c>
      <c r="D57" s="1" t="s">
        <v>97</v>
      </c>
      <c r="E57" s="47"/>
      <c r="F57" s="47"/>
      <c r="G57" s="68">
        <v>9120</v>
      </c>
      <c r="H57" s="69">
        <v>11400</v>
      </c>
      <c r="I57" s="64" t="s">
        <v>15</v>
      </c>
      <c r="J57" s="66" t="s">
        <v>110</v>
      </c>
      <c r="K57" s="67" t="s">
        <v>144</v>
      </c>
      <c r="L57" s="37" t="s">
        <v>111</v>
      </c>
      <c r="M57" s="63" t="s">
        <v>143</v>
      </c>
    </row>
    <row r="58" spans="1:13" s="43" customFormat="1" ht="19.5" customHeight="1" x14ac:dyDescent="0.25">
      <c r="A58" s="90" t="s">
        <v>138</v>
      </c>
      <c r="B58" s="91"/>
      <c r="C58" s="91"/>
      <c r="D58" s="91"/>
      <c r="E58" s="91"/>
      <c r="F58" s="91"/>
      <c r="G58" s="61"/>
      <c r="H58" s="40"/>
      <c r="I58" s="8"/>
      <c r="J58" s="41"/>
      <c r="K58" s="41"/>
      <c r="L58" s="37"/>
      <c r="M58" s="42"/>
    </row>
    <row r="59" spans="1:13" s="43" customFormat="1" ht="10.5" customHeight="1" x14ac:dyDescent="0.25">
      <c r="A59" s="72"/>
      <c r="B59" s="56"/>
      <c r="C59" s="56"/>
      <c r="D59" s="56"/>
      <c r="E59" s="56"/>
      <c r="F59" s="56"/>
      <c r="G59" s="61"/>
      <c r="H59" s="40"/>
      <c r="I59" s="8"/>
      <c r="J59" s="41"/>
      <c r="K59" s="41"/>
      <c r="L59" s="37"/>
      <c r="M59" s="42"/>
    </row>
    <row r="60" spans="1:13" ht="22.5" customHeight="1" x14ac:dyDescent="0.25">
      <c r="A60" s="24" t="s">
        <v>130</v>
      </c>
      <c r="B60" s="39"/>
      <c r="C60" s="86" t="s">
        <v>131</v>
      </c>
      <c r="D60" s="87"/>
      <c r="E60" s="58"/>
      <c r="F60" s="58"/>
      <c r="G60" s="58">
        <f>SUM(G61)</f>
        <v>3740</v>
      </c>
      <c r="H60" s="58">
        <f>SUM(H61)</f>
        <v>4675</v>
      </c>
      <c r="I60" s="59"/>
      <c r="J60" s="41"/>
      <c r="K60" s="41"/>
      <c r="L60" s="37"/>
      <c r="M60" s="57"/>
    </row>
    <row r="61" spans="1:13" ht="36.75" x14ac:dyDescent="0.25">
      <c r="A61" s="24"/>
      <c r="B61" s="60" t="s">
        <v>133</v>
      </c>
      <c r="C61" s="59" t="s">
        <v>132</v>
      </c>
      <c r="D61" s="79" t="s">
        <v>165</v>
      </c>
      <c r="E61" s="58"/>
      <c r="F61" s="58"/>
      <c r="G61" s="40">
        <v>3740</v>
      </c>
      <c r="H61" s="40">
        <v>4675</v>
      </c>
      <c r="I61" s="74" t="s">
        <v>15</v>
      </c>
      <c r="J61" s="76" t="s">
        <v>155</v>
      </c>
      <c r="K61" s="76" t="s">
        <v>158</v>
      </c>
      <c r="L61" s="77" t="s">
        <v>159</v>
      </c>
      <c r="M61" s="57" t="s">
        <v>134</v>
      </c>
    </row>
    <row r="62" spans="1:13" x14ac:dyDescent="0.25">
      <c r="A62" s="24" t="s">
        <v>136</v>
      </c>
      <c r="B62" s="9"/>
      <c r="C62" s="5" t="s">
        <v>135</v>
      </c>
      <c r="D62" s="1"/>
      <c r="E62" s="13"/>
      <c r="F62" s="13"/>
      <c r="G62" s="13">
        <f>SUM(G63:G66)</f>
        <v>26800268.189999998</v>
      </c>
      <c r="H62" s="13">
        <f>SUM(H63:H66)</f>
        <v>33500335.239999998</v>
      </c>
      <c r="I62" s="1"/>
      <c r="J62" s="75"/>
      <c r="K62" s="75"/>
      <c r="L62" s="78"/>
      <c r="M62" s="23"/>
    </row>
    <row r="63" spans="1:13" ht="60" x14ac:dyDescent="0.25">
      <c r="A63" s="24"/>
      <c r="B63" s="9" t="s">
        <v>137</v>
      </c>
      <c r="C63" s="2" t="s">
        <v>147</v>
      </c>
      <c r="D63" s="75">
        <v>71500000</v>
      </c>
      <c r="E63" s="12"/>
      <c r="F63" s="12"/>
      <c r="G63" s="12">
        <v>75000</v>
      </c>
      <c r="H63" s="12">
        <v>93750</v>
      </c>
      <c r="I63" s="11" t="s">
        <v>15</v>
      </c>
      <c r="J63" s="75" t="s">
        <v>155</v>
      </c>
      <c r="K63" s="75" t="s">
        <v>156</v>
      </c>
      <c r="L63" s="78" t="s">
        <v>157</v>
      </c>
      <c r="M63" s="57" t="s">
        <v>134</v>
      </c>
    </row>
    <row r="64" spans="1:13" ht="48.75" x14ac:dyDescent="0.25">
      <c r="A64" s="24"/>
      <c r="B64" s="9" t="s">
        <v>146</v>
      </c>
      <c r="C64" s="2" t="s">
        <v>148</v>
      </c>
      <c r="D64" s="75">
        <v>71248000</v>
      </c>
      <c r="E64" s="12"/>
      <c r="F64" s="12"/>
      <c r="G64" s="12">
        <v>164000</v>
      </c>
      <c r="H64" s="12">
        <v>205000</v>
      </c>
      <c r="I64" s="74" t="s">
        <v>153</v>
      </c>
      <c r="J64" s="75" t="s">
        <v>155</v>
      </c>
      <c r="K64" s="75" t="s">
        <v>158</v>
      </c>
      <c r="L64" s="78" t="s">
        <v>159</v>
      </c>
      <c r="M64" s="57" t="s">
        <v>134</v>
      </c>
    </row>
    <row r="65" spans="1:13" ht="45" x14ac:dyDescent="0.25">
      <c r="A65" s="24"/>
      <c r="B65" s="36" t="s">
        <v>149</v>
      </c>
      <c r="C65" s="2" t="s">
        <v>150</v>
      </c>
      <c r="D65" s="75">
        <v>45214000</v>
      </c>
      <c r="E65" s="12"/>
      <c r="F65" s="12"/>
      <c r="G65" s="12">
        <v>25840261.649999999</v>
      </c>
      <c r="H65" s="12">
        <v>32300327.059999999</v>
      </c>
      <c r="I65" s="59" t="s">
        <v>154</v>
      </c>
      <c r="J65" s="75" t="s">
        <v>155</v>
      </c>
      <c r="K65" s="75" t="s">
        <v>158</v>
      </c>
      <c r="L65" s="78" t="s">
        <v>159</v>
      </c>
      <c r="M65" s="57" t="s">
        <v>134</v>
      </c>
    </row>
    <row r="66" spans="1:13" ht="75" x14ac:dyDescent="0.25">
      <c r="A66" s="24"/>
      <c r="B66" s="9" t="s">
        <v>151</v>
      </c>
      <c r="C66" s="2" t="s">
        <v>152</v>
      </c>
      <c r="D66" s="1">
        <v>71247000</v>
      </c>
      <c r="E66" s="1"/>
      <c r="F66" s="1"/>
      <c r="G66" s="12">
        <v>721006.54</v>
      </c>
      <c r="H66" s="12">
        <v>901258.18</v>
      </c>
      <c r="I66" s="2" t="s">
        <v>154</v>
      </c>
      <c r="J66" s="1" t="s">
        <v>155</v>
      </c>
      <c r="K66" s="1" t="s">
        <v>158</v>
      </c>
      <c r="L66" s="15" t="s">
        <v>159</v>
      </c>
      <c r="M66" s="57" t="s">
        <v>134</v>
      </c>
    </row>
    <row r="67" spans="1:13" ht="9" customHeight="1" thickBot="1" x14ac:dyDescent="0.3">
      <c r="A67" s="88"/>
      <c r="B67" s="89"/>
      <c r="C67" s="26"/>
      <c r="D67" s="26"/>
      <c r="E67" s="27"/>
      <c r="F67" s="27"/>
      <c r="G67" s="27"/>
      <c r="H67" s="27"/>
      <c r="I67" s="28"/>
      <c r="J67" s="28"/>
      <c r="K67" s="28"/>
      <c r="L67" s="32"/>
      <c r="M67" s="29"/>
    </row>
    <row r="69" spans="1:13" x14ac:dyDescent="0.25">
      <c r="A69" t="s">
        <v>161</v>
      </c>
    </row>
    <row r="70" spans="1:13" x14ac:dyDescent="0.25">
      <c r="A70" t="s">
        <v>167</v>
      </c>
    </row>
    <row r="71" spans="1:13" x14ac:dyDescent="0.25">
      <c r="A71" t="s">
        <v>162</v>
      </c>
      <c r="G71" t="s">
        <v>117</v>
      </c>
    </row>
    <row r="72" spans="1:13" x14ac:dyDescent="0.25">
      <c r="A72" t="s">
        <v>163</v>
      </c>
    </row>
    <row r="73" spans="1:13" x14ac:dyDescent="0.25">
      <c r="A73" t="s">
        <v>164</v>
      </c>
    </row>
  </sheetData>
  <mergeCells count="6">
    <mergeCell ref="C7:D7"/>
    <mergeCell ref="C31:D31"/>
    <mergeCell ref="C49:D49"/>
    <mergeCell ref="C60:D60"/>
    <mergeCell ref="A67:B67"/>
    <mergeCell ref="A58:F58"/>
  </mergeCells>
  <pageMargins left="0.7" right="0.7" top="0.75" bottom="0.75" header="0.3" footer="0.3"/>
  <pageSetup paperSize="9" scale="81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2020-06-29T07:30:54Z</cp:lastPrinted>
  <dcterms:created xsi:type="dcterms:W3CDTF">2018-11-22T10:52:43Z</dcterms:created>
  <dcterms:modified xsi:type="dcterms:W3CDTF">2020-06-30T09:49:25Z</dcterms:modified>
</cp:coreProperties>
</file>