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sktop\"/>
    </mc:Choice>
  </mc:AlternateContent>
  <bookViews>
    <workbookView xWindow="0" yWindow="0" windowWidth="23040" windowHeight="919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25" i="1" l="1"/>
  <c r="E25" i="1"/>
  <c r="F49" i="1"/>
  <c r="E51" i="1"/>
  <c r="F56" i="1"/>
  <c r="F17" i="1" l="1"/>
  <c r="F18" i="1"/>
  <c r="F19" i="1"/>
  <c r="F20" i="1"/>
  <c r="F21" i="1"/>
  <c r="F22" i="1"/>
  <c r="F23" i="1"/>
  <c r="E60" i="1" l="1"/>
  <c r="E58" i="1" s="1"/>
  <c r="E49" i="1"/>
  <c r="E45" i="1"/>
  <c r="E38" i="1"/>
  <c r="E33" i="1"/>
  <c r="E14" i="1"/>
  <c r="E9" i="1"/>
  <c r="E7" i="1" l="1"/>
  <c r="E31" i="1"/>
  <c r="F11" i="1"/>
  <c r="F12" i="1"/>
  <c r="F15" i="1"/>
  <c r="F16" i="1"/>
  <c r="F34" i="1"/>
  <c r="F35" i="1"/>
  <c r="F36" i="1"/>
  <c r="F43" i="1"/>
  <c r="F52" i="1"/>
  <c r="F53" i="1"/>
  <c r="F54" i="1"/>
  <c r="F55" i="1"/>
  <c r="F60" i="1"/>
  <c r="F58" i="1" s="1"/>
  <c r="F10" i="1"/>
  <c r="F45" i="1" l="1"/>
  <c r="E63" i="1"/>
  <c r="F51" i="1"/>
  <c r="F33" i="1"/>
  <c r="F14" i="1"/>
  <c r="F9" i="1"/>
  <c r="F38" i="1"/>
  <c r="F7" i="1" l="1"/>
  <c r="F31" i="1"/>
  <c r="F63" i="1" l="1"/>
</calcChain>
</file>

<file path=xl/sharedStrings.xml><?xml version="1.0" encoding="utf-8"?>
<sst xmlns="http://schemas.openxmlformats.org/spreadsheetml/2006/main" count="202" uniqueCount="133">
  <si>
    <t>Redni broj</t>
  </si>
  <si>
    <t>Predmet nabave</t>
  </si>
  <si>
    <t>Procjenjena vrijednost nabave bez PDV-a</t>
  </si>
  <si>
    <t>Procjenjena vrijednost nabave s PDV-om</t>
  </si>
  <si>
    <t>Vrsta postupka</t>
  </si>
  <si>
    <t>Sklapa li se ugovor</t>
  </si>
  <si>
    <t>Planirani početak postupka</t>
  </si>
  <si>
    <t>Planirano trajanje ugovora</t>
  </si>
  <si>
    <t>JEDNOSTAVNA NABAVA ROBA</t>
  </si>
  <si>
    <t>1.</t>
  </si>
  <si>
    <t>Eviden-cijski broj nabave</t>
  </si>
  <si>
    <t>konto 32211</t>
  </si>
  <si>
    <t>1.1.</t>
  </si>
  <si>
    <t xml:space="preserve">uredske potrepštine </t>
  </si>
  <si>
    <t>30192000-1</t>
  </si>
  <si>
    <t>jednostavna nabava</t>
  </si>
  <si>
    <t>1.2.</t>
  </si>
  <si>
    <t>uredski materijal</t>
  </si>
  <si>
    <t>22800000-8</t>
  </si>
  <si>
    <t>1.3.</t>
  </si>
  <si>
    <t>toneri za laser pisač, telefax uređaj</t>
  </si>
  <si>
    <t>30125110-5</t>
  </si>
  <si>
    <t>2.</t>
  </si>
  <si>
    <t>konto 32219</t>
  </si>
  <si>
    <t>2.1.</t>
  </si>
  <si>
    <t>sredstva za čišćenja i održavanje</t>
  </si>
  <si>
    <t>39830000-9</t>
  </si>
  <si>
    <t>2.2.</t>
  </si>
  <si>
    <t>materijal za higijenske potrebe</t>
  </si>
  <si>
    <t>33760000-5</t>
  </si>
  <si>
    <t>2.3.</t>
  </si>
  <si>
    <t>razni prehrambeni proizvodi i osušeni proizvodi</t>
  </si>
  <si>
    <t>15890000-3</t>
  </si>
  <si>
    <t>2.4.</t>
  </si>
  <si>
    <t>povrće, voće i orašasti plodovi</t>
  </si>
  <si>
    <t>03220000-9</t>
  </si>
  <si>
    <t>2.5.</t>
  </si>
  <si>
    <t>proizvodi živ. podrijetla, meso i mesni prozvodi (riba, mast, ulja)</t>
  </si>
  <si>
    <t>15100000-9</t>
  </si>
  <si>
    <t>2.6.</t>
  </si>
  <si>
    <t>mlinarski proizvodi, škrob i škrobni proizvodi</t>
  </si>
  <si>
    <t>15600000-4</t>
  </si>
  <si>
    <t>2.7.</t>
  </si>
  <si>
    <t>razni prehrambeni proizvodi (kava, čaj, šećer, tjestenine i dr.)</t>
  </si>
  <si>
    <t>15800000-6</t>
  </si>
  <si>
    <t>2.8.</t>
  </si>
  <si>
    <t>alkoholna pića</t>
  </si>
  <si>
    <t>15911000-7</t>
  </si>
  <si>
    <t>2.9.</t>
  </si>
  <si>
    <t>bezalkoholna pića</t>
  </si>
  <si>
    <t>15980000-1</t>
  </si>
  <si>
    <t>3.</t>
  </si>
  <si>
    <t>konto 32231</t>
  </si>
  <si>
    <t>3.1.</t>
  </si>
  <si>
    <t>električna energija</t>
  </si>
  <si>
    <t>65310000-9</t>
  </si>
  <si>
    <t>JEDNOSTAVNA NABAVA USLUGA</t>
  </si>
  <si>
    <t>4.</t>
  </si>
  <si>
    <t>konto 32329</t>
  </si>
  <si>
    <t>4.1.</t>
  </si>
  <si>
    <t>usluge tekućeg i investicijskog održavanja zgrade i opreme</t>
  </si>
  <si>
    <t>44190000-8</t>
  </si>
  <si>
    <t>4.2.</t>
  </si>
  <si>
    <t>usluge tekućeg i investicijskog održavanja- bojanje</t>
  </si>
  <si>
    <t>98314000-7</t>
  </si>
  <si>
    <t>4.3.</t>
  </si>
  <si>
    <t>usluge tekućeg ispitivanja</t>
  </si>
  <si>
    <t>71632000-7</t>
  </si>
  <si>
    <t>5.</t>
  </si>
  <si>
    <t>konto 32349</t>
  </si>
  <si>
    <t>5.1.</t>
  </si>
  <si>
    <t>voda</t>
  </si>
  <si>
    <t>65110000-7</t>
  </si>
  <si>
    <t>5.2.</t>
  </si>
  <si>
    <t>odvoz smeća</t>
  </si>
  <si>
    <t>90511300-5</t>
  </si>
  <si>
    <t>5.3.</t>
  </si>
  <si>
    <t>dimnjačarske usluge</t>
  </si>
  <si>
    <t>90915000-4</t>
  </si>
  <si>
    <t>5.4.</t>
  </si>
  <si>
    <t>deratizacija</t>
  </si>
  <si>
    <t>90923000-3</t>
  </si>
  <si>
    <t>5.5.</t>
  </si>
  <si>
    <t>ostale komunalne usluge</t>
  </si>
  <si>
    <t>90400000-1</t>
  </si>
  <si>
    <t>6.</t>
  </si>
  <si>
    <t>konto 32389</t>
  </si>
  <si>
    <t>6.1.</t>
  </si>
  <si>
    <t>usluge povezane s računalom</t>
  </si>
  <si>
    <t>72500000-0</t>
  </si>
  <si>
    <t>6.2.</t>
  </si>
  <si>
    <t>usluge računalne potpore</t>
  </si>
  <si>
    <t>72610000-9</t>
  </si>
  <si>
    <t>7.</t>
  </si>
  <si>
    <t>konto 42273</t>
  </si>
  <si>
    <t>7.1.</t>
  </si>
  <si>
    <t>prenosiva računala</t>
  </si>
  <si>
    <t>30213100-6</t>
  </si>
  <si>
    <t>7.2.</t>
  </si>
  <si>
    <t>projektori</t>
  </si>
  <si>
    <t>38652100-1</t>
  </si>
  <si>
    <t>7.3.</t>
  </si>
  <si>
    <t>školski namještaj</t>
  </si>
  <si>
    <t>39160000-1</t>
  </si>
  <si>
    <t>7.4.</t>
  </si>
  <si>
    <t>nastavne potrepštine</t>
  </si>
  <si>
    <t>39162110-9</t>
  </si>
  <si>
    <t>UKUPNO</t>
  </si>
  <si>
    <t>JEDNOSTAVNA NABAVA OPREME</t>
  </si>
  <si>
    <t>SREDNJA ŠKOLA ZABOK</t>
  </si>
  <si>
    <t>KZ županija</t>
  </si>
  <si>
    <t>da</t>
  </si>
  <si>
    <t>31.12.</t>
  </si>
  <si>
    <t>narudženica</t>
  </si>
  <si>
    <t>narudžbenica</t>
  </si>
  <si>
    <t>do opoziva</t>
  </si>
  <si>
    <t>Brojčana oznaka predmeta nabave CPV</t>
  </si>
  <si>
    <t>Plan nabave nakon izmjena i dopuna</t>
  </si>
  <si>
    <t>Napomena</t>
  </si>
  <si>
    <t>PLAN NABAVE ZA 2020. GODINU</t>
  </si>
  <si>
    <t>Ravnateljica: Draženka Jurec, dipl.ped.</t>
  </si>
  <si>
    <t>KLASA:602-03/19-01/675</t>
  </si>
  <si>
    <t>konto 32251</t>
  </si>
  <si>
    <t>inventar za dvoranu za tjelovježbu</t>
  </si>
  <si>
    <t>oprema za dvorane za tjelovježbu</t>
  </si>
  <si>
    <t xml:space="preserve">narudžbenica </t>
  </si>
  <si>
    <t>7.5.</t>
  </si>
  <si>
    <t>3.2.</t>
  </si>
  <si>
    <t>1.2.2020.</t>
  </si>
  <si>
    <t>URBROJ:2197/01-380-1-7-19-3</t>
  </si>
  <si>
    <t>Zabok, 11.03.2020.</t>
  </si>
  <si>
    <t>doznaka sredstava od mzo 12/2019 projekt škola za život</t>
  </si>
  <si>
    <t xml:space="preserve">doznaka sredstava od mzo 12/19 projekt škola za život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</si>
</sst>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3" xfId="0" applyBorder="1" applyAlignment="1"/>
    <xf numFmtId="0" fontId="1" fillId="0" borderId="1" xfId="0" applyFont="1" applyBorder="1"/>
    <xf numFmtId="0" fontId="2" fillId="0" borderId="1" xfId="0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64" fontId="0" fillId="0" borderId="1" xfId="0" applyNumberFormat="1" applyBorder="1"/>
    <xf numFmtId="164" fontId="2" fillId="0" borderId="1" xfId="0" applyNumberFormat="1" applyFont="1" applyBorder="1"/>
    <xf numFmtId="164" fontId="3" fillId="0" borderId="1" xfId="0" applyNumberFormat="1" applyFont="1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left" wrapText="1"/>
    </xf>
    <xf numFmtId="0" fontId="0" fillId="0" borderId="4" xfId="0" applyBorder="1" applyAlignment="1">
      <alignment textRotation="90"/>
    </xf>
    <xf numFmtId="0" fontId="0" fillId="0" borderId="4" xfId="0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0" fillId="0" borderId="8" xfId="0" applyBorder="1"/>
    <xf numFmtId="0" fontId="2" fillId="0" borderId="7" xfId="0" applyFont="1" applyBorder="1" applyAlignment="1">
      <alignment horizontal="center" vertical="center"/>
    </xf>
    <xf numFmtId="164" fontId="0" fillId="0" borderId="0" xfId="0" applyNumberFormat="1" applyBorder="1"/>
    <xf numFmtId="0" fontId="6" fillId="0" borderId="11" xfId="0" applyFont="1" applyBorder="1"/>
    <xf numFmtId="164" fontId="3" fillId="0" borderId="11" xfId="0" applyNumberFormat="1" applyFont="1" applyBorder="1"/>
    <xf numFmtId="0" fontId="0" fillId="0" borderId="11" xfId="0" applyBorder="1"/>
    <xf numFmtId="0" fontId="0" fillId="0" borderId="12" xfId="0" applyBorder="1"/>
    <xf numFmtId="0" fontId="8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 vertical="center" wrapText="1"/>
    </xf>
    <xf numFmtId="0" fontId="0" fillId="0" borderId="16" xfId="0" applyBorder="1"/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wrapText="1"/>
    </xf>
    <xf numFmtId="0" fontId="1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/>
    <xf numFmtId="0" fontId="0" fillId="0" borderId="1" xfId="0" applyFont="1" applyBorder="1"/>
    <xf numFmtId="0" fontId="0" fillId="0" borderId="8" xfId="0" applyFont="1" applyBorder="1"/>
    <xf numFmtId="0" fontId="0" fillId="0" borderId="0" xfId="0" applyFont="1"/>
    <xf numFmtId="0" fontId="0" fillId="0" borderId="3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1" xfId="0" applyFont="1" applyBorder="1" applyAlignment="1">
      <alignment horizontal="left"/>
    </xf>
    <xf numFmtId="164" fontId="9" fillId="0" borderId="1" xfId="0" applyNumberFormat="1" applyFont="1" applyBorder="1"/>
    <xf numFmtId="0" fontId="11" fillId="0" borderId="1" xfId="0" applyFont="1" applyBorder="1" applyAlignment="1">
      <alignment horizontal="center" wrapText="1"/>
    </xf>
    <xf numFmtId="0" fontId="9" fillId="0" borderId="1" xfId="0" applyFont="1" applyBorder="1"/>
    <xf numFmtId="14" fontId="9" fillId="0" borderId="1" xfId="0" applyNumberFormat="1" applyFont="1" applyBorder="1"/>
    <xf numFmtId="0" fontId="12" fillId="0" borderId="7" xfId="0" applyFont="1" applyBorder="1" applyAlignment="1">
      <alignment horizontal="center" vertical="center"/>
    </xf>
    <xf numFmtId="0" fontId="9" fillId="0" borderId="3" xfId="0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0" fillId="0" borderId="3" xfId="0" applyBorder="1" applyAlignment="1"/>
    <xf numFmtId="0" fontId="7" fillId="0" borderId="2" xfId="0" applyFont="1" applyBorder="1" applyAlignment="1"/>
    <xf numFmtId="0" fontId="7" fillId="0" borderId="3" xfId="0" applyFont="1" applyBorder="1" applyAlignment="1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3" fillId="0" borderId="8" xfId="0" applyFont="1" applyBorder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topLeftCell="A19" workbookViewId="0">
      <selection activeCell="M57" sqref="M57"/>
    </sheetView>
  </sheetViews>
  <sheetFormatPr defaultRowHeight="15" x14ac:dyDescent="0.25"/>
  <cols>
    <col min="1" max="1" width="3" customWidth="1"/>
    <col min="2" max="2" width="7.140625" customWidth="1"/>
    <col min="3" max="3" width="20.42578125" customWidth="1"/>
    <col min="4" max="4" width="14" customWidth="1"/>
    <col min="5" max="6" width="14.28515625" customWidth="1"/>
    <col min="7" max="7" width="12.42578125" customWidth="1"/>
    <col min="8" max="8" width="10.7109375" customWidth="1"/>
    <col min="9" max="9" width="12.7109375" customWidth="1"/>
    <col min="10" max="10" width="10.28515625" customWidth="1"/>
    <col min="11" max="11" width="10.140625" customWidth="1"/>
    <col min="12" max="12" width="12.42578125" customWidth="1"/>
  </cols>
  <sheetData>
    <row r="1" spans="1:12" s="30" customFormat="1" ht="18.75" x14ac:dyDescent="0.3">
      <c r="A1" s="30" t="s">
        <v>109</v>
      </c>
    </row>
    <row r="2" spans="1:12" ht="14.45" hidden="1" x14ac:dyDescent="0.3"/>
    <row r="4" spans="1:12" ht="18.600000000000001" thickBot="1" x14ac:dyDescent="0.4">
      <c r="C4" s="30" t="s">
        <v>119</v>
      </c>
    </row>
    <row r="5" spans="1:12" ht="57.75" customHeight="1" thickBot="1" x14ac:dyDescent="0.3">
      <c r="A5" s="18" t="s">
        <v>0</v>
      </c>
      <c r="B5" s="19" t="s">
        <v>10</v>
      </c>
      <c r="C5" s="19" t="s">
        <v>1</v>
      </c>
      <c r="D5" s="19" t="s">
        <v>116</v>
      </c>
      <c r="E5" s="19" t="s">
        <v>2</v>
      </c>
      <c r="F5" s="19" t="s">
        <v>3</v>
      </c>
      <c r="G5" s="19" t="s">
        <v>117</v>
      </c>
      <c r="H5" s="19" t="s">
        <v>4</v>
      </c>
      <c r="I5" s="19" t="s">
        <v>5</v>
      </c>
      <c r="J5" s="19" t="s">
        <v>6</v>
      </c>
      <c r="K5" s="33" t="s">
        <v>7</v>
      </c>
      <c r="L5" s="19" t="s">
        <v>118</v>
      </c>
    </row>
    <row r="6" spans="1:12" ht="14.45" x14ac:dyDescent="0.3">
      <c r="A6" s="20"/>
      <c r="B6" s="21"/>
      <c r="C6" s="21"/>
      <c r="D6" s="21"/>
      <c r="E6" s="21"/>
      <c r="F6" s="21"/>
      <c r="G6" s="21"/>
      <c r="H6" s="21"/>
      <c r="I6" s="21"/>
      <c r="J6" s="21"/>
      <c r="K6" s="31"/>
      <c r="L6" s="34"/>
    </row>
    <row r="7" spans="1:12" ht="15.6" x14ac:dyDescent="0.3">
      <c r="A7" s="22"/>
      <c r="B7" s="4"/>
      <c r="C7" s="55" t="s">
        <v>8</v>
      </c>
      <c r="D7" s="56"/>
      <c r="E7" s="14">
        <f>SUM(E9+E14+E25)</f>
        <v>231632</v>
      </c>
      <c r="F7" s="14">
        <f>SUM(F9+F14+F25)</f>
        <v>280540</v>
      </c>
      <c r="G7" s="14"/>
      <c r="H7" s="1"/>
      <c r="I7" s="1"/>
      <c r="J7" s="1"/>
      <c r="K7" s="15"/>
      <c r="L7" s="23"/>
    </row>
    <row r="8" spans="1:12" ht="15.6" x14ac:dyDescent="0.3">
      <c r="A8" s="22"/>
      <c r="B8" s="4"/>
      <c r="C8" s="6"/>
      <c r="D8" s="7"/>
      <c r="E8" s="14"/>
      <c r="F8" s="14"/>
      <c r="G8" s="14"/>
      <c r="H8" s="1"/>
      <c r="I8" s="1"/>
      <c r="J8" s="1"/>
      <c r="K8" s="15"/>
      <c r="L8" s="23"/>
    </row>
    <row r="9" spans="1:12" ht="14.45" x14ac:dyDescent="0.3">
      <c r="A9" s="24" t="s">
        <v>9</v>
      </c>
      <c r="B9" s="1"/>
      <c r="C9" s="5" t="s">
        <v>11</v>
      </c>
      <c r="D9" s="1"/>
      <c r="E9" s="13">
        <f>SUM(E10:E12)</f>
        <v>54560</v>
      </c>
      <c r="F9" s="13">
        <f>SUM(F10:F12)</f>
        <v>68200</v>
      </c>
      <c r="G9" s="13"/>
      <c r="H9" s="1"/>
      <c r="I9" s="1"/>
      <c r="J9" s="1"/>
      <c r="K9" s="15"/>
      <c r="L9" s="23"/>
    </row>
    <row r="10" spans="1:12" ht="24.75" x14ac:dyDescent="0.25">
      <c r="A10" s="24"/>
      <c r="B10" s="9" t="s">
        <v>12</v>
      </c>
      <c r="C10" s="1" t="s">
        <v>13</v>
      </c>
      <c r="D10" s="1" t="s">
        <v>14</v>
      </c>
      <c r="E10" s="25">
        <v>17500</v>
      </c>
      <c r="F10" s="12">
        <f>E10*(1+25%)</f>
        <v>21875</v>
      </c>
      <c r="G10" s="12"/>
      <c r="H10" s="8" t="s">
        <v>15</v>
      </c>
      <c r="I10" s="1" t="s">
        <v>111</v>
      </c>
      <c r="J10" s="1"/>
      <c r="K10" s="15" t="s">
        <v>112</v>
      </c>
      <c r="L10" s="23"/>
    </row>
    <row r="11" spans="1:12" ht="24.6" x14ac:dyDescent="0.3">
      <c r="A11" s="24"/>
      <c r="B11" s="9" t="s">
        <v>16</v>
      </c>
      <c r="C11" s="1" t="s">
        <v>17</v>
      </c>
      <c r="D11" s="1" t="s">
        <v>18</v>
      </c>
      <c r="E11" s="12">
        <v>17560</v>
      </c>
      <c r="F11" s="12">
        <f t="shared" ref="F11:F56" si="0">E11*(1+25%)</f>
        <v>21950</v>
      </c>
      <c r="G11" s="12"/>
      <c r="H11" s="8" t="s">
        <v>15</v>
      </c>
      <c r="I11" s="1" t="s">
        <v>111</v>
      </c>
      <c r="J11" s="1"/>
      <c r="K11" s="15" t="s">
        <v>112</v>
      </c>
      <c r="L11" s="23"/>
    </row>
    <row r="12" spans="1:12" ht="30" x14ac:dyDescent="0.25">
      <c r="A12" s="24"/>
      <c r="B12" s="9" t="s">
        <v>19</v>
      </c>
      <c r="C12" s="2" t="s">
        <v>20</v>
      </c>
      <c r="D12" s="1" t="s">
        <v>21</v>
      </c>
      <c r="E12" s="12">
        <v>19500</v>
      </c>
      <c r="F12" s="12">
        <f t="shared" si="0"/>
        <v>24375</v>
      </c>
      <c r="G12" s="12"/>
      <c r="H12" s="8" t="s">
        <v>15</v>
      </c>
      <c r="I12" s="1" t="s">
        <v>111</v>
      </c>
      <c r="J12" s="1"/>
      <c r="K12" s="15" t="s">
        <v>112</v>
      </c>
      <c r="L12" s="23"/>
    </row>
    <row r="13" spans="1:12" ht="14.45" x14ac:dyDescent="0.3">
      <c r="A13" s="24"/>
      <c r="B13" s="9"/>
      <c r="C13" s="1"/>
      <c r="D13" s="1"/>
      <c r="E13" s="12"/>
      <c r="F13" s="12"/>
      <c r="G13" s="12"/>
      <c r="H13" s="8"/>
      <c r="I13" s="1"/>
      <c r="J13" s="1"/>
      <c r="K13" s="15"/>
      <c r="L13" s="23"/>
    </row>
    <row r="14" spans="1:12" ht="14.45" x14ac:dyDescent="0.3">
      <c r="A14" s="24" t="s">
        <v>22</v>
      </c>
      <c r="B14" s="9"/>
      <c r="C14" s="5" t="s">
        <v>23</v>
      </c>
      <c r="D14" s="1"/>
      <c r="E14" s="13">
        <f>SUM(E15:E23)</f>
        <v>95200</v>
      </c>
      <c r="F14" s="13">
        <f>SUM(F15:F23)</f>
        <v>119000</v>
      </c>
      <c r="G14" s="13"/>
      <c r="H14" s="1"/>
      <c r="I14" s="1"/>
      <c r="J14" s="1"/>
      <c r="K14" s="15"/>
      <c r="L14" s="23"/>
    </row>
    <row r="15" spans="1:12" ht="30" x14ac:dyDescent="0.25">
      <c r="A15" s="24"/>
      <c r="B15" s="9" t="s">
        <v>24</v>
      </c>
      <c r="C15" s="2" t="s">
        <v>25</v>
      </c>
      <c r="D15" s="1" t="s">
        <v>26</v>
      </c>
      <c r="E15" s="12">
        <v>17700</v>
      </c>
      <c r="F15" s="12">
        <f t="shared" si="0"/>
        <v>22125</v>
      </c>
      <c r="G15" s="12"/>
      <c r="H15" s="10" t="s">
        <v>15</v>
      </c>
      <c r="I15" s="1" t="s">
        <v>111</v>
      </c>
      <c r="J15" s="1"/>
      <c r="K15" s="15" t="s">
        <v>112</v>
      </c>
      <c r="L15" s="23"/>
    </row>
    <row r="16" spans="1:12" ht="27.75" customHeight="1" x14ac:dyDescent="0.3">
      <c r="A16" s="24"/>
      <c r="B16" s="9" t="s">
        <v>27</v>
      </c>
      <c r="C16" s="2" t="s">
        <v>28</v>
      </c>
      <c r="D16" s="1" t="s">
        <v>29</v>
      </c>
      <c r="E16" s="12">
        <v>8000</v>
      </c>
      <c r="F16" s="12">
        <f t="shared" si="0"/>
        <v>10000</v>
      </c>
      <c r="G16" s="12"/>
      <c r="H16" s="10" t="s">
        <v>15</v>
      </c>
      <c r="I16" s="1" t="s">
        <v>111</v>
      </c>
      <c r="J16" s="1"/>
      <c r="K16" s="15" t="s">
        <v>112</v>
      </c>
      <c r="L16" s="23"/>
    </row>
    <row r="17" spans="1:12" ht="45" x14ac:dyDescent="0.25">
      <c r="A17" s="24"/>
      <c r="B17" s="9" t="s">
        <v>30</v>
      </c>
      <c r="C17" s="17" t="s">
        <v>31</v>
      </c>
      <c r="D17" s="1" t="s">
        <v>32</v>
      </c>
      <c r="E17" s="12">
        <v>6000</v>
      </c>
      <c r="F17" s="12">
        <f t="shared" si="0"/>
        <v>7500</v>
      </c>
      <c r="G17" s="12"/>
      <c r="H17" s="10" t="s">
        <v>15</v>
      </c>
      <c r="I17" s="1" t="s">
        <v>111</v>
      </c>
      <c r="J17" s="1"/>
      <c r="K17" s="15" t="s">
        <v>112</v>
      </c>
      <c r="L17" s="23"/>
    </row>
    <row r="18" spans="1:12" ht="29.25" customHeight="1" x14ac:dyDescent="0.25">
      <c r="A18" s="24"/>
      <c r="B18" s="9" t="s">
        <v>33</v>
      </c>
      <c r="C18" s="2" t="s">
        <v>34</v>
      </c>
      <c r="D18" s="1" t="s">
        <v>35</v>
      </c>
      <c r="E18" s="12">
        <v>16000</v>
      </c>
      <c r="F18" s="12">
        <f t="shared" si="0"/>
        <v>20000</v>
      </c>
      <c r="G18" s="12"/>
      <c r="H18" s="10" t="s">
        <v>15</v>
      </c>
      <c r="I18" s="1" t="s">
        <v>111</v>
      </c>
      <c r="J18" s="1"/>
      <c r="K18" s="15" t="s">
        <v>112</v>
      </c>
      <c r="L18" s="23"/>
    </row>
    <row r="19" spans="1:12" ht="24" customHeight="1" x14ac:dyDescent="0.25">
      <c r="A19" s="24"/>
      <c r="B19" s="9" t="s">
        <v>36</v>
      </c>
      <c r="C19" s="11" t="s">
        <v>37</v>
      </c>
      <c r="D19" s="1" t="s">
        <v>38</v>
      </c>
      <c r="E19" s="12">
        <v>18000</v>
      </c>
      <c r="F19" s="12">
        <f t="shared" si="0"/>
        <v>22500</v>
      </c>
      <c r="G19" s="12"/>
      <c r="H19" s="10" t="s">
        <v>15</v>
      </c>
      <c r="I19" s="1" t="s">
        <v>111</v>
      </c>
      <c r="J19" s="1"/>
      <c r="K19" s="15" t="s">
        <v>112</v>
      </c>
      <c r="L19" s="23"/>
    </row>
    <row r="20" spans="1:12" ht="30.75" customHeight="1" x14ac:dyDescent="0.25">
      <c r="A20" s="24"/>
      <c r="B20" s="9" t="s">
        <v>39</v>
      </c>
      <c r="C20" s="11" t="s">
        <v>40</v>
      </c>
      <c r="D20" s="1" t="s">
        <v>41</v>
      </c>
      <c r="E20" s="12">
        <v>9500</v>
      </c>
      <c r="F20" s="12">
        <f t="shared" si="0"/>
        <v>11875</v>
      </c>
      <c r="G20" s="12"/>
      <c r="H20" s="8" t="s">
        <v>15</v>
      </c>
      <c r="I20" s="1" t="s">
        <v>111</v>
      </c>
      <c r="J20" s="1"/>
      <c r="K20" s="15" t="s">
        <v>112</v>
      </c>
      <c r="L20" s="23"/>
    </row>
    <row r="21" spans="1:12" ht="39" x14ac:dyDescent="0.25">
      <c r="A21" s="24"/>
      <c r="B21" s="9" t="s">
        <v>42</v>
      </c>
      <c r="C21" s="11" t="s">
        <v>43</v>
      </c>
      <c r="D21" s="1" t="s">
        <v>44</v>
      </c>
      <c r="E21" s="12">
        <v>9500</v>
      </c>
      <c r="F21" s="12">
        <f t="shared" si="0"/>
        <v>11875</v>
      </c>
      <c r="G21" s="12"/>
      <c r="H21" s="10" t="s">
        <v>15</v>
      </c>
      <c r="I21" s="1" t="s">
        <v>111</v>
      </c>
      <c r="J21" s="1"/>
      <c r="K21" s="15" t="s">
        <v>112</v>
      </c>
      <c r="L21" s="23"/>
    </row>
    <row r="22" spans="1:12" ht="24.75" x14ac:dyDescent="0.25">
      <c r="A22" s="24"/>
      <c r="B22" s="9" t="s">
        <v>45</v>
      </c>
      <c r="C22" s="1" t="s">
        <v>46</v>
      </c>
      <c r="D22" s="1" t="s">
        <v>47</v>
      </c>
      <c r="E22" s="12">
        <v>5000</v>
      </c>
      <c r="F22" s="12">
        <f t="shared" si="0"/>
        <v>6250</v>
      </c>
      <c r="G22" s="12"/>
      <c r="H22" s="8" t="s">
        <v>15</v>
      </c>
      <c r="I22" s="1" t="s">
        <v>111</v>
      </c>
      <c r="J22" s="1"/>
      <c r="K22" s="15" t="s">
        <v>112</v>
      </c>
      <c r="L22" s="23"/>
    </row>
    <row r="23" spans="1:12" ht="24.75" x14ac:dyDescent="0.25">
      <c r="A23" s="24"/>
      <c r="B23" s="9" t="s">
        <v>48</v>
      </c>
      <c r="C23" s="1" t="s">
        <v>49</v>
      </c>
      <c r="D23" s="1" t="s">
        <v>50</v>
      </c>
      <c r="E23" s="12">
        <v>5500</v>
      </c>
      <c r="F23" s="12">
        <f t="shared" si="0"/>
        <v>6875</v>
      </c>
      <c r="G23" s="12"/>
      <c r="H23" s="8" t="s">
        <v>15</v>
      </c>
      <c r="I23" s="1" t="s">
        <v>111</v>
      </c>
      <c r="J23" s="1"/>
      <c r="K23" s="15" t="s">
        <v>112</v>
      </c>
      <c r="L23" s="23"/>
    </row>
    <row r="24" spans="1:12" x14ac:dyDescent="0.25">
      <c r="A24" s="24"/>
      <c r="B24" s="9"/>
      <c r="C24" s="1"/>
      <c r="D24" s="1"/>
      <c r="E24" s="12"/>
      <c r="F24" s="12"/>
      <c r="G24" s="12"/>
      <c r="H24" s="8"/>
      <c r="I24" s="1"/>
      <c r="J24" s="1"/>
      <c r="K24" s="15"/>
      <c r="L24" s="23"/>
    </row>
    <row r="25" spans="1:12" x14ac:dyDescent="0.25">
      <c r="A25" s="24" t="s">
        <v>51</v>
      </c>
      <c r="B25" s="9"/>
      <c r="C25" s="5" t="s">
        <v>52</v>
      </c>
      <c r="D25" s="1"/>
      <c r="E25" s="13">
        <f>SUM(E26+E29)</f>
        <v>81872</v>
      </c>
      <c r="F25" s="13">
        <f>SUM(F26+F29)</f>
        <v>93340</v>
      </c>
      <c r="G25" s="13"/>
      <c r="H25" s="1"/>
      <c r="I25" s="1"/>
      <c r="J25" s="1"/>
      <c r="K25" s="15"/>
      <c r="L25" s="23"/>
    </row>
    <row r="26" spans="1:12" x14ac:dyDescent="0.25">
      <c r="A26" s="24"/>
      <c r="B26" s="9" t="s">
        <v>53</v>
      </c>
      <c r="C26" s="1" t="s">
        <v>54</v>
      </c>
      <c r="D26" s="1" t="s">
        <v>55</v>
      </c>
      <c r="E26" s="12">
        <v>74800</v>
      </c>
      <c r="F26" s="12">
        <v>84500</v>
      </c>
      <c r="G26" s="12"/>
      <c r="H26" s="8" t="s">
        <v>110</v>
      </c>
      <c r="I26" s="1"/>
      <c r="J26" s="1"/>
      <c r="K26" s="15"/>
      <c r="L26" s="23"/>
    </row>
    <row r="27" spans="1:12" x14ac:dyDescent="0.25">
      <c r="A27" s="24"/>
      <c r="B27" s="9"/>
      <c r="C27" s="15"/>
      <c r="D27" s="16"/>
      <c r="E27" s="12"/>
      <c r="F27" s="12"/>
      <c r="G27" s="12"/>
      <c r="H27" s="8"/>
      <c r="I27" s="1"/>
      <c r="J27" s="1"/>
      <c r="K27" s="15"/>
      <c r="L27" s="23"/>
    </row>
    <row r="28" spans="1:12" x14ac:dyDescent="0.25">
      <c r="A28" s="24"/>
      <c r="B28" s="9"/>
      <c r="C28" s="35" t="s">
        <v>122</v>
      </c>
      <c r="D28" s="16"/>
      <c r="G28" s="12"/>
      <c r="H28" s="8"/>
      <c r="I28" s="1"/>
      <c r="J28" s="1"/>
      <c r="K28" s="15"/>
      <c r="L28" s="23"/>
    </row>
    <row r="29" spans="1:12" ht="44.25" customHeight="1" x14ac:dyDescent="0.25">
      <c r="A29" s="53"/>
      <c r="B29" s="46" t="s">
        <v>127</v>
      </c>
      <c r="C29" s="47" t="s">
        <v>123</v>
      </c>
      <c r="D29" s="54">
        <v>37420000</v>
      </c>
      <c r="E29" s="49">
        <v>7072</v>
      </c>
      <c r="F29" s="49">
        <v>8840</v>
      </c>
      <c r="G29" s="49"/>
      <c r="H29" s="50" t="s">
        <v>15</v>
      </c>
      <c r="I29" s="51" t="s">
        <v>125</v>
      </c>
      <c r="J29" s="51" t="s">
        <v>128</v>
      </c>
      <c r="K29" s="15"/>
      <c r="L29" s="62" t="s">
        <v>131</v>
      </c>
    </row>
    <row r="30" spans="1:12" x14ac:dyDescent="0.25">
      <c r="A30" s="24"/>
      <c r="B30" s="36"/>
      <c r="C30" s="15"/>
      <c r="D30" s="16"/>
      <c r="E30" s="12"/>
      <c r="F30" s="12"/>
      <c r="G30" s="12"/>
      <c r="H30" s="8"/>
      <c r="I30" s="1"/>
      <c r="J30" s="1"/>
      <c r="K30" s="15"/>
      <c r="L30" s="23"/>
    </row>
    <row r="31" spans="1:12" ht="15.75" x14ac:dyDescent="0.25">
      <c r="A31" s="24"/>
      <c r="B31" s="9"/>
      <c r="C31" s="55" t="s">
        <v>56</v>
      </c>
      <c r="D31" s="57"/>
      <c r="E31" s="14">
        <f>SUM(E33+E38+E45)</f>
        <v>103250</v>
      </c>
      <c r="F31" s="14">
        <f>SUM(F33+F38+F45)</f>
        <v>125500</v>
      </c>
      <c r="G31" s="14"/>
      <c r="H31" s="1"/>
      <c r="I31" s="1"/>
      <c r="J31" s="1"/>
      <c r="K31" s="15"/>
      <c r="L31" s="23"/>
    </row>
    <row r="32" spans="1:12" ht="15.75" x14ac:dyDescent="0.25">
      <c r="A32" s="24"/>
      <c r="B32" s="9"/>
      <c r="C32" s="6"/>
      <c r="D32" s="3"/>
      <c r="E32" s="14"/>
      <c r="F32" s="14"/>
      <c r="G32" s="14"/>
      <c r="H32" s="1"/>
      <c r="I32" s="1"/>
      <c r="J32" s="1"/>
      <c r="K32" s="15"/>
      <c r="L32" s="23"/>
    </row>
    <row r="33" spans="1:12" x14ac:dyDescent="0.25">
      <c r="A33" s="24" t="s">
        <v>57</v>
      </c>
      <c r="B33" s="9"/>
      <c r="C33" s="5" t="s">
        <v>58</v>
      </c>
      <c r="D33" s="1"/>
      <c r="E33" s="13">
        <f>SUM(E34:E36)</f>
        <v>26000</v>
      </c>
      <c r="F33" s="13">
        <f>SUM(F34:F36)</f>
        <v>32500</v>
      </c>
      <c r="G33" s="13"/>
      <c r="H33" s="1"/>
      <c r="I33" s="1"/>
      <c r="J33" s="1"/>
      <c r="K33" s="15"/>
      <c r="L33" s="23"/>
    </row>
    <row r="34" spans="1:12" ht="51.75" x14ac:dyDescent="0.25">
      <c r="A34" s="24"/>
      <c r="B34" s="9" t="s">
        <v>59</v>
      </c>
      <c r="C34" s="11" t="s">
        <v>60</v>
      </c>
      <c r="D34" s="1" t="s">
        <v>61</v>
      </c>
      <c r="E34" s="12">
        <v>6000</v>
      </c>
      <c r="F34" s="12">
        <f t="shared" si="0"/>
        <v>7500</v>
      </c>
      <c r="G34" s="12"/>
      <c r="H34" s="8" t="s">
        <v>15</v>
      </c>
      <c r="I34" s="1" t="s">
        <v>113</v>
      </c>
      <c r="J34" s="1"/>
      <c r="K34" s="15"/>
      <c r="L34" s="23"/>
    </row>
    <row r="35" spans="1:12" ht="45" x14ac:dyDescent="0.25">
      <c r="A35" s="24"/>
      <c r="B35" s="9" t="s">
        <v>62</v>
      </c>
      <c r="C35" s="2" t="s">
        <v>63</v>
      </c>
      <c r="D35" s="1" t="s">
        <v>64</v>
      </c>
      <c r="E35" s="12">
        <v>7000</v>
      </c>
      <c r="F35" s="12">
        <f t="shared" si="0"/>
        <v>8750</v>
      </c>
      <c r="G35" s="12"/>
      <c r="H35" s="8" t="s">
        <v>15</v>
      </c>
      <c r="I35" s="1" t="s">
        <v>114</v>
      </c>
      <c r="J35" s="1"/>
      <c r="K35" s="15"/>
      <c r="L35" s="23"/>
    </row>
    <row r="36" spans="1:12" ht="27.75" customHeight="1" x14ac:dyDescent="0.25">
      <c r="A36" s="24"/>
      <c r="B36" s="9" t="s">
        <v>65</v>
      </c>
      <c r="C36" s="2" t="s">
        <v>66</v>
      </c>
      <c r="D36" s="1" t="s">
        <v>67</v>
      </c>
      <c r="E36" s="12">
        <v>13000</v>
      </c>
      <c r="F36" s="12">
        <f t="shared" si="0"/>
        <v>16250</v>
      </c>
      <c r="G36" s="12"/>
      <c r="H36" s="8" t="s">
        <v>15</v>
      </c>
      <c r="I36" s="1" t="s">
        <v>111</v>
      </c>
      <c r="J36" s="1"/>
      <c r="K36" s="15" t="s">
        <v>112</v>
      </c>
      <c r="L36" s="23"/>
    </row>
    <row r="37" spans="1:12" x14ac:dyDescent="0.25">
      <c r="A37" s="24"/>
      <c r="B37" s="9"/>
      <c r="C37" s="1"/>
      <c r="D37" s="1"/>
      <c r="E37" s="12"/>
      <c r="F37" s="12"/>
      <c r="G37" s="12"/>
      <c r="H37" s="8"/>
      <c r="I37" s="1"/>
      <c r="J37" s="1"/>
      <c r="K37" s="15"/>
      <c r="L37" s="23"/>
    </row>
    <row r="38" spans="1:12" x14ac:dyDescent="0.25">
      <c r="A38" s="24" t="s">
        <v>68</v>
      </c>
      <c r="B38" s="9"/>
      <c r="C38" s="5" t="s">
        <v>69</v>
      </c>
      <c r="D38" s="1"/>
      <c r="E38" s="13">
        <f>SUM(E39:E43)</f>
        <v>52050</v>
      </c>
      <c r="F38" s="13">
        <f>SUM(F39:F43)</f>
        <v>61500</v>
      </c>
      <c r="G38" s="13"/>
      <c r="H38" s="1"/>
      <c r="I38" s="1"/>
      <c r="J38" s="1"/>
      <c r="K38" s="15"/>
      <c r="L38" s="23"/>
    </row>
    <row r="39" spans="1:12" ht="24.75" x14ac:dyDescent="0.25">
      <c r="A39" s="24"/>
      <c r="B39" s="9" t="s">
        <v>70</v>
      </c>
      <c r="C39" s="1" t="s">
        <v>71</v>
      </c>
      <c r="D39" s="1" t="s">
        <v>72</v>
      </c>
      <c r="E39" s="12">
        <v>15350</v>
      </c>
      <c r="F39" s="12">
        <v>17380</v>
      </c>
      <c r="G39" s="12"/>
      <c r="H39" s="8" t="s">
        <v>15</v>
      </c>
      <c r="I39" s="1" t="s">
        <v>111</v>
      </c>
      <c r="J39" s="1"/>
      <c r="K39" s="15" t="s">
        <v>115</v>
      </c>
      <c r="L39" s="23"/>
    </row>
    <row r="40" spans="1:12" ht="24.75" x14ac:dyDescent="0.25">
      <c r="A40" s="24"/>
      <c r="B40" s="9" t="s">
        <v>73</v>
      </c>
      <c r="C40" s="1" t="s">
        <v>74</v>
      </c>
      <c r="D40" s="1" t="s">
        <v>75</v>
      </c>
      <c r="E40" s="12">
        <v>14000</v>
      </c>
      <c r="F40" s="12">
        <v>15820</v>
      </c>
      <c r="G40" s="12"/>
      <c r="H40" s="8" t="s">
        <v>15</v>
      </c>
      <c r="I40" s="1" t="s">
        <v>111</v>
      </c>
      <c r="J40" s="1"/>
      <c r="K40" s="15" t="s">
        <v>115</v>
      </c>
      <c r="L40" s="23"/>
    </row>
    <row r="41" spans="1:12" ht="24.75" x14ac:dyDescent="0.25">
      <c r="A41" s="24"/>
      <c r="B41" s="9" t="s">
        <v>76</v>
      </c>
      <c r="C41" s="1" t="s">
        <v>77</v>
      </c>
      <c r="D41" s="1" t="s">
        <v>78</v>
      </c>
      <c r="E41" s="12">
        <v>3500</v>
      </c>
      <c r="F41" s="12">
        <v>4300</v>
      </c>
      <c r="G41" s="12"/>
      <c r="H41" s="8" t="s">
        <v>15</v>
      </c>
      <c r="I41" s="1" t="s">
        <v>114</v>
      </c>
      <c r="J41" s="1"/>
      <c r="K41" s="15"/>
      <c r="L41" s="23"/>
    </row>
    <row r="42" spans="1:12" ht="24.75" x14ac:dyDescent="0.25">
      <c r="A42" s="24"/>
      <c r="B42" s="9" t="s">
        <v>79</v>
      </c>
      <c r="C42" s="1" t="s">
        <v>80</v>
      </c>
      <c r="D42" s="1" t="s">
        <v>81</v>
      </c>
      <c r="E42" s="12">
        <v>1200</v>
      </c>
      <c r="F42" s="12">
        <v>1500</v>
      </c>
      <c r="G42" s="12"/>
      <c r="H42" s="8" t="s">
        <v>15</v>
      </c>
      <c r="I42" s="1" t="s">
        <v>114</v>
      </c>
      <c r="J42" s="1"/>
      <c r="K42" s="15"/>
      <c r="L42" s="23"/>
    </row>
    <row r="43" spans="1:12" ht="30" x14ac:dyDescent="0.25">
      <c r="A43" s="24"/>
      <c r="B43" s="9" t="s">
        <v>82</v>
      </c>
      <c r="C43" s="2" t="s">
        <v>83</v>
      </c>
      <c r="D43" s="1" t="s">
        <v>84</v>
      </c>
      <c r="E43" s="12">
        <v>18000</v>
      </c>
      <c r="F43" s="12">
        <f t="shared" si="0"/>
        <v>22500</v>
      </c>
      <c r="G43" s="12"/>
      <c r="H43" s="8" t="s">
        <v>15</v>
      </c>
      <c r="I43" s="1" t="s">
        <v>111</v>
      </c>
      <c r="J43" s="1"/>
      <c r="K43" s="15" t="s">
        <v>112</v>
      </c>
      <c r="L43" s="23"/>
    </row>
    <row r="44" spans="1:12" x14ac:dyDescent="0.25">
      <c r="A44" s="24"/>
      <c r="B44" s="9"/>
      <c r="C44" s="1"/>
      <c r="D44" s="1"/>
      <c r="E44" s="12"/>
      <c r="F44" s="12"/>
      <c r="G44" s="12"/>
      <c r="H44" s="8"/>
      <c r="I44" s="1"/>
      <c r="J44" s="1"/>
      <c r="K44" s="15"/>
      <c r="L44" s="23"/>
    </row>
    <row r="45" spans="1:12" x14ac:dyDescent="0.25">
      <c r="A45" s="24" t="s">
        <v>85</v>
      </c>
      <c r="B45" s="9"/>
      <c r="C45" s="5" t="s">
        <v>86</v>
      </c>
      <c r="D45" s="1"/>
      <c r="E45" s="13">
        <f>SUM(E46:E47)</f>
        <v>25200</v>
      </c>
      <c r="F45" s="13">
        <f>SUM(F46:F47)</f>
        <v>31500</v>
      </c>
      <c r="G45" s="13"/>
      <c r="H45" s="1"/>
      <c r="I45" s="1"/>
      <c r="J45" s="1"/>
      <c r="K45" s="15"/>
      <c r="L45" s="23"/>
    </row>
    <row r="46" spans="1:12" ht="27" customHeight="1" x14ac:dyDescent="0.25">
      <c r="A46" s="24"/>
      <c r="B46" s="9" t="s">
        <v>87</v>
      </c>
      <c r="C46" s="2" t="s">
        <v>88</v>
      </c>
      <c r="D46" s="1" t="s">
        <v>89</v>
      </c>
      <c r="E46" s="12">
        <v>12600</v>
      </c>
      <c r="F46" s="12">
        <v>15750</v>
      </c>
      <c r="G46" s="12"/>
      <c r="H46" s="8" t="s">
        <v>15</v>
      </c>
      <c r="I46" s="1" t="s">
        <v>111</v>
      </c>
      <c r="J46" s="1"/>
      <c r="K46" s="15" t="s">
        <v>112</v>
      </c>
      <c r="L46" s="23"/>
    </row>
    <row r="47" spans="1:12" ht="30" customHeight="1" x14ac:dyDescent="0.25">
      <c r="A47" s="24"/>
      <c r="B47" s="9" t="s">
        <v>90</v>
      </c>
      <c r="C47" s="2" t="s">
        <v>91</v>
      </c>
      <c r="D47" s="1" t="s">
        <v>92</v>
      </c>
      <c r="E47" s="12">
        <v>12600</v>
      </c>
      <c r="F47" s="12">
        <v>15750</v>
      </c>
      <c r="G47" s="12"/>
      <c r="H47" s="8" t="s">
        <v>15</v>
      </c>
      <c r="I47" s="1" t="s">
        <v>111</v>
      </c>
      <c r="J47" s="1"/>
      <c r="K47" s="15" t="s">
        <v>112</v>
      </c>
      <c r="L47" s="23"/>
    </row>
    <row r="48" spans="1:12" x14ac:dyDescent="0.25">
      <c r="A48" s="24"/>
      <c r="B48" s="9"/>
      <c r="C48" s="15"/>
      <c r="D48" s="16"/>
      <c r="E48" s="12"/>
      <c r="F48" s="12"/>
      <c r="G48" s="12"/>
      <c r="H48" s="8"/>
      <c r="I48" s="1"/>
      <c r="J48" s="1"/>
      <c r="K48" s="15"/>
      <c r="L48" s="23"/>
    </row>
    <row r="49" spans="1:12" ht="15.75" x14ac:dyDescent="0.25">
      <c r="A49" s="24"/>
      <c r="B49" s="9"/>
      <c r="C49" s="58" t="s">
        <v>108</v>
      </c>
      <c r="D49" s="59"/>
      <c r="E49" s="14">
        <f>SUM(E51)</f>
        <v>58959.740000000005</v>
      </c>
      <c r="F49" s="14">
        <f>SUM(F56)</f>
        <v>23199.675000000003</v>
      </c>
      <c r="G49" s="14"/>
      <c r="H49" s="8"/>
      <c r="I49" s="1"/>
      <c r="J49" s="1"/>
      <c r="K49" s="15"/>
      <c r="L49" s="23"/>
    </row>
    <row r="50" spans="1:12" ht="15.75" x14ac:dyDescent="0.25">
      <c r="A50" s="24"/>
      <c r="B50" s="9"/>
      <c r="C50" s="6"/>
      <c r="D50" s="7"/>
      <c r="E50" s="14"/>
      <c r="F50" s="14"/>
      <c r="G50" s="14"/>
      <c r="H50" s="8"/>
      <c r="I50" s="1"/>
      <c r="J50" s="1"/>
      <c r="K50" s="15"/>
      <c r="L50" s="23"/>
    </row>
    <row r="51" spans="1:12" x14ac:dyDescent="0.25">
      <c r="A51" s="24" t="s">
        <v>93</v>
      </c>
      <c r="B51" s="9"/>
      <c r="C51" s="5" t="s">
        <v>94</v>
      </c>
      <c r="D51" s="1"/>
      <c r="E51" s="13">
        <f>SUM(E52:E56)</f>
        <v>58959.740000000005</v>
      </c>
      <c r="F51" s="13">
        <f>SUM(F52:F55)</f>
        <v>50500</v>
      </c>
      <c r="G51" s="13"/>
      <c r="H51" s="8"/>
      <c r="I51" s="1"/>
      <c r="J51" s="1"/>
      <c r="K51" s="15"/>
      <c r="L51" s="23"/>
    </row>
    <row r="52" spans="1:12" ht="24.75" x14ac:dyDescent="0.25">
      <c r="A52" s="24"/>
      <c r="B52" s="9" t="s">
        <v>95</v>
      </c>
      <c r="C52" s="1" t="s">
        <v>96</v>
      </c>
      <c r="D52" s="1" t="s">
        <v>97</v>
      </c>
      <c r="E52" s="12">
        <v>8000</v>
      </c>
      <c r="F52" s="12">
        <f t="shared" si="0"/>
        <v>10000</v>
      </c>
      <c r="G52" s="12"/>
      <c r="H52" s="8" t="s">
        <v>15</v>
      </c>
      <c r="I52" s="1" t="s">
        <v>114</v>
      </c>
      <c r="J52" s="1"/>
      <c r="K52" s="15"/>
      <c r="L52" s="23"/>
    </row>
    <row r="53" spans="1:12" ht="24.75" x14ac:dyDescent="0.25">
      <c r="A53" s="24"/>
      <c r="B53" s="9" t="s">
        <v>98</v>
      </c>
      <c r="C53" s="1" t="s">
        <v>99</v>
      </c>
      <c r="D53" s="1" t="s">
        <v>100</v>
      </c>
      <c r="E53" s="12">
        <v>12500</v>
      </c>
      <c r="F53" s="12">
        <f t="shared" si="0"/>
        <v>15625</v>
      </c>
      <c r="G53" s="12"/>
      <c r="H53" s="8" t="s">
        <v>15</v>
      </c>
      <c r="I53" s="1" t="s">
        <v>114</v>
      </c>
      <c r="J53" s="1"/>
      <c r="K53" s="15"/>
      <c r="L53" s="23"/>
    </row>
    <row r="54" spans="1:12" ht="24.75" x14ac:dyDescent="0.25">
      <c r="A54" s="24"/>
      <c r="B54" s="9" t="s">
        <v>101</v>
      </c>
      <c r="C54" s="1" t="s">
        <v>102</v>
      </c>
      <c r="D54" s="1" t="s">
        <v>103</v>
      </c>
      <c r="E54" s="12">
        <v>10000</v>
      </c>
      <c r="F54" s="12">
        <f t="shared" si="0"/>
        <v>12500</v>
      </c>
      <c r="G54" s="12"/>
      <c r="H54" s="8" t="s">
        <v>15</v>
      </c>
      <c r="I54" s="1" t="s">
        <v>114</v>
      </c>
      <c r="J54" s="1"/>
      <c r="K54" s="15"/>
      <c r="L54" s="23"/>
    </row>
    <row r="55" spans="1:12" ht="24.75" x14ac:dyDescent="0.25">
      <c r="A55" s="24"/>
      <c r="B55" s="9" t="s">
        <v>104</v>
      </c>
      <c r="C55" s="1" t="s">
        <v>105</v>
      </c>
      <c r="D55" s="1" t="s">
        <v>106</v>
      </c>
      <c r="E55" s="12">
        <v>9900</v>
      </c>
      <c r="F55" s="12">
        <f t="shared" si="0"/>
        <v>12375</v>
      </c>
      <c r="G55" s="12"/>
      <c r="H55" s="8" t="s">
        <v>15</v>
      </c>
      <c r="I55" s="1" t="s">
        <v>114</v>
      </c>
      <c r="J55" s="1"/>
      <c r="K55" s="15"/>
      <c r="L55" s="23"/>
    </row>
    <row r="56" spans="1:12" s="44" customFormat="1" ht="43.5" customHeight="1" x14ac:dyDescent="0.25">
      <c r="A56" s="39"/>
      <c r="B56" s="46" t="s">
        <v>126</v>
      </c>
      <c r="C56" s="47" t="s">
        <v>124</v>
      </c>
      <c r="D56" s="48">
        <v>37420000</v>
      </c>
      <c r="E56" s="49">
        <v>18559.740000000002</v>
      </c>
      <c r="F56" s="49">
        <f t="shared" si="0"/>
        <v>23199.675000000003</v>
      </c>
      <c r="G56" s="49"/>
      <c r="H56" s="50" t="s">
        <v>15</v>
      </c>
      <c r="I56" s="51" t="s">
        <v>114</v>
      </c>
      <c r="J56" s="52" t="s">
        <v>128</v>
      </c>
      <c r="K56" s="37"/>
      <c r="L56" s="62" t="s">
        <v>132</v>
      </c>
    </row>
    <row r="57" spans="1:12" s="44" customFormat="1" ht="24" customHeight="1" x14ac:dyDescent="0.25">
      <c r="A57" s="39"/>
      <c r="B57" s="40"/>
      <c r="C57" s="38"/>
      <c r="D57" s="45"/>
      <c r="E57" s="41"/>
      <c r="F57" s="41"/>
      <c r="G57" s="41"/>
      <c r="H57" s="8"/>
      <c r="I57" s="42"/>
      <c r="J57" s="42"/>
      <c r="K57" s="37"/>
      <c r="L57" s="43"/>
    </row>
    <row r="58" spans="1:12" ht="15.75" x14ac:dyDescent="0.25">
      <c r="A58" s="24"/>
      <c r="B58" s="9"/>
      <c r="C58" s="55" t="s">
        <v>56</v>
      </c>
      <c r="D58" s="56"/>
      <c r="E58" s="14">
        <f>SUM(E60)</f>
        <v>0</v>
      </c>
      <c r="F58" s="14">
        <f>SUM(F60)</f>
        <v>0</v>
      </c>
      <c r="G58" s="14"/>
      <c r="H58" s="1"/>
      <c r="I58" s="1"/>
      <c r="J58" s="1"/>
      <c r="K58" s="15"/>
      <c r="L58" s="23"/>
    </row>
    <row r="59" spans="1:12" ht="15.75" x14ac:dyDescent="0.25">
      <c r="A59" s="24"/>
      <c r="B59" s="9"/>
      <c r="C59" s="6"/>
      <c r="D59" s="7"/>
      <c r="E59" s="14"/>
      <c r="F59" s="14"/>
      <c r="G59" s="14"/>
      <c r="H59" s="1"/>
      <c r="I59" s="1"/>
      <c r="J59" s="1"/>
      <c r="K59" s="15"/>
      <c r="L59" s="23"/>
    </row>
    <row r="60" spans="1:12" x14ac:dyDescent="0.25">
      <c r="A60" s="24"/>
      <c r="B60" s="9"/>
      <c r="C60" s="5"/>
      <c r="D60" s="1"/>
      <c r="E60" s="13">
        <f>SUM(E61)</f>
        <v>0</v>
      </c>
      <c r="F60" s="13">
        <f>SUM(F61)</f>
        <v>0</v>
      </c>
      <c r="G60" s="13"/>
      <c r="H60" s="1"/>
      <c r="I60" s="1"/>
      <c r="J60" s="1"/>
      <c r="K60" s="15"/>
      <c r="L60" s="23"/>
    </row>
    <row r="61" spans="1:12" x14ac:dyDescent="0.25">
      <c r="A61" s="24"/>
      <c r="B61" s="9"/>
      <c r="C61" s="1"/>
      <c r="D61" s="1"/>
      <c r="E61" s="12"/>
      <c r="F61" s="12"/>
      <c r="G61" s="12"/>
      <c r="H61" s="8"/>
      <c r="I61" s="1"/>
      <c r="J61" s="1"/>
      <c r="K61" s="15"/>
      <c r="L61" s="23"/>
    </row>
    <row r="62" spans="1:12" x14ac:dyDescent="0.25">
      <c r="A62" s="24"/>
      <c r="B62" s="9"/>
      <c r="C62" s="1"/>
      <c r="D62" s="1"/>
      <c r="E62" s="1"/>
      <c r="F62" s="1"/>
      <c r="G62" s="1"/>
      <c r="H62" s="1"/>
      <c r="I62" s="1"/>
      <c r="J62" s="1"/>
      <c r="K62" s="15"/>
      <c r="L62" s="23"/>
    </row>
    <row r="63" spans="1:12" ht="16.5" thickBot="1" x14ac:dyDescent="0.3">
      <c r="A63" s="60" t="s">
        <v>107</v>
      </c>
      <c r="B63" s="61"/>
      <c r="C63" s="26"/>
      <c r="D63" s="26"/>
      <c r="E63" s="27">
        <f>SUM(E7+E31+E49+E58)</f>
        <v>393841.74</v>
      </c>
      <c r="F63" s="27">
        <f>SUM(F7+F31+F49+F58)</f>
        <v>429239.67499999999</v>
      </c>
      <c r="G63" s="27"/>
      <c r="H63" s="28"/>
      <c r="I63" s="28"/>
      <c r="J63" s="28"/>
      <c r="K63" s="32"/>
      <c r="L63" s="29"/>
    </row>
    <row r="65" spans="1:7" x14ac:dyDescent="0.25">
      <c r="A65" t="s">
        <v>121</v>
      </c>
    </row>
    <row r="66" spans="1:7" x14ac:dyDescent="0.25">
      <c r="A66" t="s">
        <v>129</v>
      </c>
    </row>
    <row r="67" spans="1:7" x14ac:dyDescent="0.25">
      <c r="A67" t="s">
        <v>130</v>
      </c>
      <c r="G67" t="s">
        <v>120</v>
      </c>
    </row>
  </sheetData>
  <mergeCells count="5">
    <mergeCell ref="C7:D7"/>
    <mergeCell ref="C31:D31"/>
    <mergeCell ref="C49:D49"/>
    <mergeCell ref="C58:D58"/>
    <mergeCell ref="A63:B63"/>
  </mergeCells>
  <pageMargins left="0.7" right="0.7" top="0.75" bottom="0.75" header="0.3" footer="0.3"/>
  <pageSetup paperSize="9" scale="51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2020-03-11T07:47:58Z</cp:lastPrinted>
  <dcterms:created xsi:type="dcterms:W3CDTF">2018-11-22T10:52:43Z</dcterms:created>
  <dcterms:modified xsi:type="dcterms:W3CDTF">2020-03-11T07:51:37Z</dcterms:modified>
</cp:coreProperties>
</file>