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744D82D5-AC55-4A6E-96DD-282260B4F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2" i="1" l="1"/>
  <c r="L87" i="1"/>
  <c r="L102" i="1"/>
  <c r="L226" i="1" l="1"/>
  <c r="L225" i="1"/>
  <c r="L224" i="1"/>
  <c r="L222" i="1"/>
  <c r="L221" i="1"/>
  <c r="J208" i="1" l="1"/>
  <c r="J115" i="1"/>
  <c r="L114" i="1"/>
  <c r="J141" i="1"/>
  <c r="E47" i="1"/>
  <c r="F47" i="1"/>
  <c r="G47" i="1"/>
  <c r="H47" i="1"/>
  <c r="I47" i="1"/>
  <c r="J47" i="1"/>
  <c r="L213" i="1" l="1"/>
  <c r="L214" i="1"/>
  <c r="L216" i="1"/>
  <c r="D115" i="1"/>
  <c r="L217" i="1" l="1"/>
  <c r="L179" i="1"/>
  <c r="L180" i="1"/>
  <c r="L181" i="1"/>
  <c r="L182" i="1"/>
  <c r="L183" i="1"/>
  <c r="L185" i="1"/>
  <c r="L186" i="1"/>
  <c r="L189" i="1"/>
  <c r="L191" i="1"/>
  <c r="L193" i="1"/>
  <c r="L194" i="1"/>
  <c r="L196" i="1"/>
  <c r="L197" i="1"/>
  <c r="L198" i="1"/>
  <c r="L199" i="1"/>
  <c r="L200" i="1"/>
  <c r="L202" i="1"/>
  <c r="L207" i="1"/>
  <c r="L178" i="1"/>
  <c r="L173" i="1"/>
  <c r="L159" i="1"/>
  <c r="L160" i="1"/>
  <c r="L161" i="1"/>
  <c r="L154" i="1"/>
  <c r="L149" i="1"/>
  <c r="L148" i="1"/>
  <c r="L146" i="1"/>
  <c r="L143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28" i="1"/>
  <c r="L124" i="1"/>
  <c r="L125" i="1"/>
  <c r="L126" i="1"/>
  <c r="L123" i="1"/>
  <c r="L121" i="1"/>
  <c r="L120" i="1"/>
  <c r="L118" i="1"/>
  <c r="L117" i="1"/>
  <c r="L110" i="1"/>
  <c r="L111" i="1"/>
  <c r="L112" i="1"/>
  <c r="L113" i="1"/>
  <c r="L109" i="1"/>
  <c r="L104" i="1"/>
  <c r="L105" i="1"/>
  <c r="L103" i="1"/>
  <c r="L94" i="1"/>
  <c r="L95" i="1"/>
  <c r="L96" i="1"/>
  <c r="L97" i="1"/>
  <c r="L98" i="1"/>
  <c r="L99" i="1"/>
  <c r="L100" i="1"/>
  <c r="L93" i="1"/>
  <c r="L89" i="1"/>
  <c r="L90" i="1"/>
  <c r="L88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60" i="1"/>
  <c r="L50" i="1"/>
  <c r="L52" i="1"/>
  <c r="L53" i="1"/>
  <c r="L54" i="1"/>
  <c r="L55" i="1"/>
  <c r="L56" i="1"/>
  <c r="L57" i="1"/>
  <c r="L49" i="1"/>
  <c r="L43" i="1"/>
  <c r="L44" i="1"/>
  <c r="L45" i="1"/>
  <c r="L46" i="1"/>
  <c r="L4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9" i="1"/>
  <c r="L168" i="1" l="1"/>
  <c r="L169" i="1"/>
  <c r="L170" i="1"/>
  <c r="L172" i="1"/>
  <c r="L107" i="1"/>
  <c r="K43" i="1" l="1"/>
  <c r="L116" i="1"/>
  <c r="L142" i="1"/>
  <c r="L153" i="1"/>
  <c r="D176" i="1" l="1"/>
  <c r="L176" i="1" s="1"/>
  <c r="D157" i="1"/>
  <c r="L157" i="1" s="1"/>
  <c r="J40" i="1" l="1"/>
  <c r="D40" i="1"/>
  <c r="L40" i="1" l="1"/>
  <c r="J164" i="1" l="1"/>
  <c r="E209" i="1" l="1"/>
  <c r="F209" i="1"/>
  <c r="G209" i="1"/>
  <c r="H209" i="1"/>
  <c r="I209" i="1"/>
  <c r="J209" i="1"/>
  <c r="D164" i="1" l="1"/>
  <c r="L164" i="1" s="1"/>
  <c r="D208" i="1"/>
  <c r="L208" i="1" s="1"/>
  <c r="D86" i="1"/>
  <c r="D209" i="1" l="1"/>
  <c r="L209" i="1" s="1"/>
  <c r="J86" i="1"/>
  <c r="L86" i="1" s="1"/>
  <c r="J171" i="1" l="1"/>
  <c r="L171" i="1" s="1"/>
  <c r="L115" i="1" l="1"/>
  <c r="L141" i="1" l="1"/>
  <c r="J106" i="1"/>
  <c r="D106" i="1"/>
  <c r="D101" i="1"/>
  <c r="D91" i="1"/>
  <c r="D58" i="1"/>
  <c r="L58" i="1" s="1"/>
  <c r="J51" i="1"/>
  <c r="L51" i="1" s="1"/>
  <c r="D47" i="1"/>
  <c r="L47" i="1" s="1"/>
  <c r="L91" i="1" l="1"/>
  <c r="L106" i="1"/>
  <c r="L101" i="1"/>
</calcChain>
</file>

<file path=xl/sharedStrings.xml><?xml version="1.0" encoding="utf-8"?>
<sst xmlns="http://schemas.openxmlformats.org/spreadsheetml/2006/main" count="414" uniqueCount="304">
  <si>
    <t>SREDNJA ŠKOLA ZABOK</t>
  </si>
  <si>
    <t>POZICIJA</t>
  </si>
  <si>
    <t>KONTO</t>
  </si>
  <si>
    <t>NAZIV</t>
  </si>
  <si>
    <t>PLAN</t>
  </si>
  <si>
    <t>R2795</t>
  </si>
  <si>
    <t>Ostl. Rash. Za služb. Put.</t>
  </si>
  <si>
    <t>R2796</t>
  </si>
  <si>
    <t>nakn.za prijevoz s posl. I na posao</t>
  </si>
  <si>
    <t>R2797</t>
  </si>
  <si>
    <t>seminari, savjet., simpozij</t>
  </si>
  <si>
    <t>R2799</t>
  </si>
  <si>
    <t>uredski mat.</t>
  </si>
  <si>
    <t>R2800</t>
  </si>
  <si>
    <t>ostal. Mat. Za potrebe red. Posl.</t>
  </si>
  <si>
    <t>R2802</t>
  </si>
  <si>
    <t>EL. Energija</t>
  </si>
  <si>
    <t>R2803</t>
  </si>
  <si>
    <t>plin</t>
  </si>
  <si>
    <t>R2804</t>
  </si>
  <si>
    <t>mot. Benzin i dizel gorivo</t>
  </si>
  <si>
    <t>R2806</t>
  </si>
  <si>
    <t>ostal. Mat. I dijel. Za tek. I inv. Održ</t>
  </si>
  <si>
    <t>R2807</t>
  </si>
  <si>
    <t>sitni inventar</t>
  </si>
  <si>
    <t>R2809</t>
  </si>
  <si>
    <t>služb. Radna i zašti. Odjeća i obuća</t>
  </si>
  <si>
    <t>R2810</t>
  </si>
  <si>
    <t>Uslg. Telef. I telefaksa</t>
  </si>
  <si>
    <t>R2811</t>
  </si>
  <si>
    <t>poštarina</t>
  </si>
  <si>
    <t>R2813</t>
  </si>
  <si>
    <t>ostal. Uslug. Tek. I inv. Održ.</t>
  </si>
  <si>
    <t>ostl. Uslug. Promidž. I inf.</t>
  </si>
  <si>
    <t>R2815</t>
  </si>
  <si>
    <t>ostale komun. Uslg</t>
  </si>
  <si>
    <t>R2816</t>
  </si>
  <si>
    <t>ostl. Zakupn. I najamn.</t>
  </si>
  <si>
    <t>R2817</t>
  </si>
  <si>
    <t>obvez. I preven. Zdrav. Pregledi zap.</t>
  </si>
  <si>
    <t>R2821</t>
  </si>
  <si>
    <t>ostal. Intel. Usluge</t>
  </si>
  <si>
    <t>R2822</t>
  </si>
  <si>
    <t>ostale rač. Usluge</t>
  </si>
  <si>
    <t>R2823</t>
  </si>
  <si>
    <t>graf. I tisk. Usluge</t>
  </si>
  <si>
    <t>R2826</t>
  </si>
  <si>
    <t>prem. Osig. Ostale imov.</t>
  </si>
  <si>
    <t>R2828</t>
  </si>
  <si>
    <t>reprezentacija</t>
  </si>
  <si>
    <t>R2829</t>
  </si>
  <si>
    <t>tuzem. članarine</t>
  </si>
  <si>
    <t>R2830</t>
  </si>
  <si>
    <t>sud. Pristojbe</t>
  </si>
  <si>
    <t>R2831</t>
  </si>
  <si>
    <t>ostali nespom. Rash. Posl</t>
  </si>
  <si>
    <t>R2832</t>
  </si>
  <si>
    <t>R2833</t>
  </si>
  <si>
    <t>ostl. Zatezne kamate</t>
  </si>
  <si>
    <t>R3180</t>
  </si>
  <si>
    <t>oprema</t>
  </si>
  <si>
    <t>R3182</t>
  </si>
  <si>
    <t>ulaganje u rač. Progr.</t>
  </si>
  <si>
    <t>P0689</t>
  </si>
  <si>
    <t>R4277</t>
  </si>
  <si>
    <t>ostali nespomenuti rash. Posl.</t>
  </si>
  <si>
    <t>R4278</t>
  </si>
  <si>
    <t>P0692</t>
  </si>
  <si>
    <t>P0693</t>
  </si>
  <si>
    <t>R4279</t>
  </si>
  <si>
    <t>ostali nenavede. Rash. Za zapsol.</t>
  </si>
  <si>
    <t>R4280</t>
  </si>
  <si>
    <t>dop. Za zdrav.</t>
  </si>
  <si>
    <t>R4281</t>
  </si>
  <si>
    <t>dopr. Z aobv. Osig. U sluč. Nezaposl</t>
  </si>
  <si>
    <t>R4282</t>
  </si>
  <si>
    <t>ostali rash. Za služ. Put.</t>
  </si>
  <si>
    <t>R4283</t>
  </si>
  <si>
    <t>sem., savj. I simpoziji</t>
  </si>
  <si>
    <t>R4284</t>
  </si>
  <si>
    <t>ured. Mat</t>
  </si>
  <si>
    <t>R4285</t>
  </si>
  <si>
    <t>ostali mat. Za potrebe redov. Posl</t>
  </si>
  <si>
    <t>R4286</t>
  </si>
  <si>
    <t>el. Energija</t>
  </si>
  <si>
    <t>R4287</t>
  </si>
  <si>
    <t>R4288</t>
  </si>
  <si>
    <t>motr. Benzin i dizel gorivo</t>
  </si>
  <si>
    <t>R4289</t>
  </si>
  <si>
    <t>ostali mat i dijel. za tek. I inv. Održ</t>
  </si>
  <si>
    <t>R4290</t>
  </si>
  <si>
    <t>sitni inv.</t>
  </si>
  <si>
    <t>R4291</t>
  </si>
  <si>
    <t>uslg. Telef. I telefaksa</t>
  </si>
  <si>
    <t>R4292</t>
  </si>
  <si>
    <t>ostale uslug. Za kom i prijevoz</t>
  </si>
  <si>
    <t>R4293</t>
  </si>
  <si>
    <t>ostale kom. Usluge</t>
  </si>
  <si>
    <t>R4294</t>
  </si>
  <si>
    <t>R4295</t>
  </si>
  <si>
    <t>ostl. Rač. Usluge</t>
  </si>
  <si>
    <t>R4296</t>
  </si>
  <si>
    <t>R4297</t>
  </si>
  <si>
    <t>ostale nespome. Usluge</t>
  </si>
  <si>
    <t>R4298</t>
  </si>
  <si>
    <t>R4299</t>
  </si>
  <si>
    <t>tuzemne član.</t>
  </si>
  <si>
    <t>R4300</t>
  </si>
  <si>
    <t>ostali nespomn. Rash. Posl</t>
  </si>
  <si>
    <t>R4301</t>
  </si>
  <si>
    <t>R4302</t>
  </si>
  <si>
    <t>knjige</t>
  </si>
  <si>
    <t>P0695</t>
  </si>
  <si>
    <t>P0696</t>
  </si>
  <si>
    <t>R4303</t>
  </si>
  <si>
    <t>R4304</t>
  </si>
  <si>
    <t>ostali mat. Za potrebe red. Posl</t>
  </si>
  <si>
    <t>R4305</t>
  </si>
  <si>
    <t>usluge telef. I telefaksa</t>
  </si>
  <si>
    <t>R4306</t>
  </si>
  <si>
    <t>R4307</t>
  </si>
  <si>
    <t>ostale uslug tek. I inv. Održ</t>
  </si>
  <si>
    <t>R4308</t>
  </si>
  <si>
    <t>ostale zakupn. I najamn.</t>
  </si>
  <si>
    <t>R4309</t>
  </si>
  <si>
    <t>ostali nespomen. Rash. Posl.</t>
  </si>
  <si>
    <t>R4310</t>
  </si>
  <si>
    <t>P0698</t>
  </si>
  <si>
    <t>P0699</t>
  </si>
  <si>
    <t xml:space="preserve">NAZIV </t>
  </si>
  <si>
    <t>R4311</t>
  </si>
  <si>
    <t>ostali nespome. Rash. Posl</t>
  </si>
  <si>
    <t>P0701</t>
  </si>
  <si>
    <t>R4312</t>
  </si>
  <si>
    <t>P0704</t>
  </si>
  <si>
    <t>R4313</t>
  </si>
  <si>
    <t>R4314</t>
  </si>
  <si>
    <t>sem., savje. I simpoziji</t>
  </si>
  <si>
    <t>R4315</t>
  </si>
  <si>
    <t>R4316</t>
  </si>
  <si>
    <t>ostali mat. I sirovine</t>
  </si>
  <si>
    <t>R4317</t>
  </si>
  <si>
    <t>ostale usluge za kom. I prijevoz</t>
  </si>
  <si>
    <t>R4318</t>
  </si>
  <si>
    <t>P0707</t>
  </si>
  <si>
    <t>R4319</t>
  </si>
  <si>
    <t>R5007</t>
  </si>
  <si>
    <t>R6496</t>
  </si>
  <si>
    <t>R6497</t>
  </si>
  <si>
    <t>R6498</t>
  </si>
  <si>
    <t>R6499</t>
  </si>
  <si>
    <t>plaće za zaposlene</t>
  </si>
  <si>
    <t>ostali rashodi za zaposlene (nagrade)</t>
  </si>
  <si>
    <t>doprinosi iz plaće 20%</t>
  </si>
  <si>
    <t>doprinosi na plaću 16,5%</t>
  </si>
  <si>
    <t>višak iz prethodne godine</t>
  </si>
  <si>
    <t>manjak iz prethodne godine</t>
  </si>
  <si>
    <t xml:space="preserve">Izvor 5.7.1. MINISTARSTVO PRIJENOS EU PK </t>
  </si>
  <si>
    <t xml:space="preserve">POZICIJA </t>
  </si>
  <si>
    <t>ostali nespomenuti rash. posl.</t>
  </si>
  <si>
    <t>Izvor 4.3.1 POSEBNE NAMJENE PK (14.1;15.1;19.1)</t>
  </si>
  <si>
    <t xml:space="preserve">Izvor 5.7.1 MINISTARSTVO PRIJENOS EU PK </t>
  </si>
  <si>
    <t>Ostale intelektualne usluge - MRRFEU</t>
  </si>
  <si>
    <t>Grafičke i tiskarske usluge - MRRFEU</t>
  </si>
  <si>
    <t>Zgrade znanstvenih i obrazovnih institucija</t>
  </si>
  <si>
    <t>Opremanje ugostiteljskog praktikuma - MRRFEU</t>
  </si>
  <si>
    <t>Plaće za zaposlene</t>
  </si>
  <si>
    <t>Ostali nenavedeni rashodi za zaposlene - božićnica i regres</t>
  </si>
  <si>
    <t>Doprinis za obvezno zdravstveno osiguranje</t>
  </si>
  <si>
    <t>Rashodi za službena putovanja</t>
  </si>
  <si>
    <t>Naknade za prijevoz na posao i s posla</t>
  </si>
  <si>
    <t>Seminari, savjetovanja i simpoziji</t>
  </si>
  <si>
    <t>Naknada za korištenje privatnog automobila u službene svrhe</t>
  </si>
  <si>
    <t>Ostali materijal za potrebe redovnog poslovanja - paušalni administrativni troškovi</t>
  </si>
  <si>
    <t>Sitni inventar</t>
  </si>
  <si>
    <t>Usluge promidžbe i informiranja</t>
  </si>
  <si>
    <t>Ostale zakupnine i najamnine</t>
  </si>
  <si>
    <t>Ostale intelektualne usluge</t>
  </si>
  <si>
    <t>Grafičke i tiskarske usluge - MINTUR</t>
  </si>
  <si>
    <t>Ostale nespomenute usluge - paušalni administrativni troškovi</t>
  </si>
  <si>
    <t>Tekuće pomoći inozemnih vlada u EU</t>
  </si>
  <si>
    <t>Tekuće pomoći proračunskim korisnicima državnog proračuna temeljem prijenosa EU sredstava</t>
  </si>
  <si>
    <t>Tekuće pomoći proračunskim korisnicima županijski  proračuna temeljem prijenosa EU sredstava</t>
  </si>
  <si>
    <t>Tekuće donacije iz EU sredstava</t>
  </si>
  <si>
    <t>Prijenosi unutar istog proračuna</t>
  </si>
  <si>
    <t>Računala i računalna oprema</t>
  </si>
  <si>
    <t>Uredski namještaj</t>
  </si>
  <si>
    <t>Ostala uredska oprema</t>
  </si>
  <si>
    <t>Ostala komunikacijska oprema</t>
  </si>
  <si>
    <t>Ostala oprema za održavanje i zaštitu</t>
  </si>
  <si>
    <t>Uređaji za ostale namjene</t>
  </si>
  <si>
    <t>Oprema za ostale namjene</t>
  </si>
  <si>
    <t>Zgrade znanstvenih i obrazovnih institucija(RCK)</t>
  </si>
  <si>
    <t>ukupno rashod</t>
  </si>
  <si>
    <t>Izvor 1.3. DECENTRALIZACIJA (2.1)  prihod</t>
  </si>
  <si>
    <t>prihod</t>
  </si>
  <si>
    <t xml:space="preserve">Izvor 2.1.1. DONACIJA PK (6.1) </t>
  </si>
  <si>
    <t>R6794</t>
  </si>
  <si>
    <t>P1281</t>
  </si>
  <si>
    <t>R6774</t>
  </si>
  <si>
    <t>R6777</t>
  </si>
  <si>
    <t>R6785</t>
  </si>
  <si>
    <t>R6787</t>
  </si>
  <si>
    <t>R6763</t>
  </si>
  <si>
    <t>R6764</t>
  </si>
  <si>
    <t>R6765</t>
  </si>
  <si>
    <t>R6766</t>
  </si>
  <si>
    <t>R6767</t>
  </si>
  <si>
    <t>R6768</t>
  </si>
  <si>
    <t>R6769</t>
  </si>
  <si>
    <t>R6770</t>
  </si>
  <si>
    <t>R6771</t>
  </si>
  <si>
    <t>R6772</t>
  </si>
  <si>
    <t>R6773</t>
  </si>
  <si>
    <t>R6775</t>
  </si>
  <si>
    <t>R6776</t>
  </si>
  <si>
    <t>R6778</t>
  </si>
  <si>
    <t>R6779</t>
  </si>
  <si>
    <t>R6780</t>
  </si>
  <si>
    <t>R6781</t>
  </si>
  <si>
    <t>R6782</t>
  </si>
  <si>
    <t>R6783</t>
  </si>
  <si>
    <t>R6784</t>
  </si>
  <si>
    <t>R6786</t>
  </si>
  <si>
    <t>R6788</t>
  </si>
  <si>
    <t>R6789</t>
  </si>
  <si>
    <t>R6790</t>
  </si>
  <si>
    <t>R6791</t>
  </si>
  <si>
    <t>R6792</t>
  </si>
  <si>
    <t>R6793</t>
  </si>
  <si>
    <t>R2814</t>
  </si>
  <si>
    <t>ukupno prihod</t>
  </si>
  <si>
    <t xml:space="preserve">manjak </t>
  </si>
  <si>
    <t>Izvor 5.7.1 MINISTARSTVO PRIJENOS EU PK (HARD 24.2,:SOFT 25.3.)</t>
  </si>
  <si>
    <t xml:space="preserve">graf. I tisk. Usluge </t>
  </si>
  <si>
    <t>Tekuće pomoći iz državnog proračuna temeljem prijenosa Eu projekta (mint - projekt "With love , Zagorje)</t>
  </si>
  <si>
    <r>
      <t xml:space="preserve">manjak iz prethodne godine </t>
    </r>
    <r>
      <rPr>
        <b/>
        <sz val="11"/>
        <color rgb="FF0070C0"/>
        <rFont val="Calibri"/>
        <family val="2"/>
        <charset val="238"/>
        <scheme val="minor"/>
      </rPr>
      <t>HARD</t>
    </r>
  </si>
  <si>
    <t>višak iz prethodne godine MINT</t>
  </si>
  <si>
    <t>manjak iz prethodne godine MINT</t>
  </si>
  <si>
    <r>
      <t xml:space="preserve">višak iz prethodne godine </t>
    </r>
    <r>
      <rPr>
        <b/>
        <sz val="11"/>
        <color rgb="FF0070C0"/>
        <rFont val="Calibri"/>
        <family val="2"/>
        <charset val="238"/>
        <scheme val="minor"/>
      </rPr>
      <t>HARD</t>
    </r>
  </si>
  <si>
    <r>
      <t xml:space="preserve">Kapitalne pomoći iz državnog proračuna temeljem prijenosa EU sredstava  za </t>
    </r>
    <r>
      <rPr>
        <b/>
        <sz val="11"/>
        <color rgb="FF0070C0"/>
        <rFont val="Calibri"/>
        <family val="2"/>
        <charset val="238"/>
        <scheme val="minor"/>
      </rPr>
      <t xml:space="preserve">izgradnju </t>
    </r>
  </si>
  <si>
    <t>Izvor 5.7.1 MINISTARSTVO PRIJENOS EU PK (MINT 8.1) osim rcktu</t>
  </si>
  <si>
    <t>sveukupno rashod soft + hard</t>
  </si>
  <si>
    <t>Tekući prijenosi unutar istog proračuna</t>
  </si>
  <si>
    <t>uslug. Banaka</t>
  </si>
  <si>
    <t>P0690</t>
  </si>
  <si>
    <t>P0705</t>
  </si>
  <si>
    <t>P0708</t>
  </si>
  <si>
    <t>KAPITALNI PROJEKT K104006 REGIONALNI CENTAR KOMPETENTNOSTI U TURIZMU I UGOSTITELJSTVU ZABOK</t>
  </si>
  <si>
    <t>P1405</t>
  </si>
  <si>
    <t>Primljeni krediti od tuzemnih kreditnih institucija izvan javnog sektora - dugoročni</t>
  </si>
  <si>
    <t>R7447</t>
  </si>
  <si>
    <t xml:space="preserve">ukupno </t>
  </si>
  <si>
    <t>ukupno</t>
  </si>
  <si>
    <t>Regionalni centar kompetentnosti u turizmu i ugostiteljstvu Zabok za izgradnju i opremanje</t>
  </si>
  <si>
    <t>Kapitalne pomoći iz državnog proračuna temeljem prijenosa EU sredstva za opremanje i usprastavu aktivnosti</t>
  </si>
  <si>
    <t>višak iz prethodne godine SOFT</t>
  </si>
  <si>
    <t>manjak iz prethodne godine SFOFT</t>
  </si>
  <si>
    <t xml:space="preserve">ukupno prihod </t>
  </si>
  <si>
    <t>KAPITALNI PROJEKT - MRRFEU - HARDWARE - izgradnja - Regionalni centar kompetentnosti (24.2)</t>
  </si>
  <si>
    <t>KAPITALNI PROJEKT - MINT - SOFTWARE - uspostava i aktivnosti -  Regionalni centar kompetentnosti (25.3)</t>
  </si>
  <si>
    <t>Izvor 5.4.1 JLS (GRAD ZABOK, OPĆINE) PK (3.1; 5.1, 27.1)</t>
  </si>
  <si>
    <t>manjak iz prethodne godine 27.1.</t>
  </si>
  <si>
    <t>višak iz prethodne godine 3.1.</t>
  </si>
  <si>
    <t>Ostale usluge za komunikaciju i prijevoz</t>
  </si>
  <si>
    <t>INDEKS</t>
  </si>
  <si>
    <t>REALIZIRANO</t>
  </si>
  <si>
    <t>POSTOTAK</t>
  </si>
  <si>
    <t>R7750</t>
  </si>
  <si>
    <t>R7751</t>
  </si>
  <si>
    <t>R7752</t>
  </si>
  <si>
    <t>R7753</t>
  </si>
  <si>
    <t>Plaće za zaposlene (PUN dio jls)</t>
  </si>
  <si>
    <t>Ostali rashodi za zaposlene</t>
  </si>
  <si>
    <t>Prijevoz zaposlenika na posao i s posla</t>
  </si>
  <si>
    <t>R7754</t>
  </si>
  <si>
    <t>Oprema</t>
  </si>
  <si>
    <t>R7924</t>
  </si>
  <si>
    <t>R3142</t>
  </si>
  <si>
    <t>Poslovni objekti</t>
  </si>
  <si>
    <t>Izvor 8.1.1. NAMJENSKI PRIMICI ZADUŽIVANJA  PK HBOR</t>
  </si>
  <si>
    <t>Naknade troškova službenog puta</t>
  </si>
  <si>
    <t>P1282</t>
  </si>
  <si>
    <t>KAPITALNI PROJEKT K104024 ReCeZa-RCKTU</t>
  </si>
  <si>
    <t>Izvor 3.1.1. VLASTITI PRIHODI (4.1)</t>
  </si>
  <si>
    <t>Izvorni PLAN ZA 2023. (listopad 2022) EUR</t>
  </si>
  <si>
    <t>REALIZACIJA PLANA SA 30.06.2023. EUR</t>
  </si>
  <si>
    <t>REALIZACIJA PLANA  2023. EUR</t>
  </si>
  <si>
    <t>R7885</t>
  </si>
  <si>
    <t>Izgradnja dvorane RCKTU</t>
  </si>
  <si>
    <t>ostali nesp.rash.posl.(PUN 22/23; 23/24 50% jls)</t>
  </si>
  <si>
    <t xml:space="preserve"> višak iz 2022</t>
  </si>
  <si>
    <t>Izvor 5.3.1 PROJEKT EU PK  (9.1)</t>
  </si>
  <si>
    <t>Izvor 5.2.1 MINISTARSTVO PK (1.1;;12.1;13.1;16.1;17.1;18.1;;21.1;22.1;23.1,26.1;29.1.;31.2;35)</t>
  </si>
  <si>
    <t>povrat  revolving  kredita u KZŽ za Projekt RCKTU</t>
  </si>
  <si>
    <t>Primljeni revolving kredit od KZŽ za Projekt RCKTU</t>
  </si>
  <si>
    <t>Izvor 1.1. NAMJENSKI PRIMICI ZADUŽIVANJA  REVOLVING KREDIT OD KZŽ</t>
  </si>
  <si>
    <t xml:space="preserve">IZVRŠENJE  POLUGODIŠNJEG FINANCIJSKOG PLANA ZA 2023. </t>
  </si>
  <si>
    <t>Zabok, 18.07.2023.</t>
  </si>
  <si>
    <t>Predsjednik Školskog odbora:</t>
  </si>
  <si>
    <t>Ivan Petek, mag.oec.</t>
  </si>
  <si>
    <t xml:space="preserve">Ravnateljica: </t>
  </si>
  <si>
    <t>Draženka Jurec, dipl.ped.</t>
  </si>
  <si>
    <t>Na temelju članka 118. Zakona o odgoju i obrazovanju u osnovnoj i srednjoj školi (NN br. 87/08,89/09,92/10,105/10,90/11,5/12,16/12,86/12,126/12,94/13,152/14,07/17i 68/18, te članka 62. Statuta Srednje škole Zabok, na prijedlog ravnateljice: Na 40. sjednici održanoj 18.07.2023. Školski odbor jednoglasno usvaja Izvršenje financijskog plana za razdoblje od 01.01.-30.06.2023.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</si>
</sst>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\ &quot;kn&quot;"/>
    <numFmt numFmtId="166" formatCode="#,##0.00\ _k_n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3" tint="0.59999389629810485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19"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0" xfId="0" applyFont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166" fontId="0" fillId="0" borderId="1" xfId="0" applyNumberFormat="1" applyBorder="1"/>
    <xf numFmtId="166" fontId="1" fillId="0" borderId="1" xfId="0" applyNumberFormat="1" applyFont="1" applyBorder="1"/>
    <xf numFmtId="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166" fontId="1" fillId="5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4" fontId="1" fillId="4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6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4" borderId="0" xfId="0" applyFont="1" applyFill="1"/>
    <xf numFmtId="166" fontId="1" fillId="4" borderId="1" xfId="0" applyNumberFormat="1" applyFont="1" applyFill="1" applyBorder="1"/>
    <xf numFmtId="0" fontId="2" fillId="0" borderId="0" xfId="0" applyFont="1"/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2" fillId="8" borderId="0" xfId="0" applyFont="1" applyFill="1"/>
    <xf numFmtId="166" fontId="2" fillId="8" borderId="1" xfId="0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0" xfId="0" applyFill="1"/>
    <xf numFmtId="166" fontId="0" fillId="6" borderId="1" xfId="0" applyNumberFormat="1" applyFill="1" applyBorder="1"/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166" fontId="1" fillId="7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3" borderId="0" xfId="0" applyFill="1"/>
    <xf numFmtId="166" fontId="0" fillId="3" borderId="1" xfId="0" applyNumberFormat="1" applyFill="1" applyBorder="1"/>
    <xf numFmtId="166" fontId="1" fillId="3" borderId="1" xfId="0" applyNumberFormat="1" applyFont="1" applyFill="1" applyBorder="1"/>
    <xf numFmtId="4" fontId="5" fillId="0" borderId="1" xfId="0" applyNumberFormat="1" applyFont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166" fontId="5" fillId="3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0" borderId="1" xfId="0" applyFont="1" applyBorder="1"/>
    <xf numFmtId="0" fontId="1" fillId="7" borderId="0" xfId="0" applyFont="1" applyFill="1"/>
    <xf numFmtId="0" fontId="1" fillId="8" borderId="1" xfId="0" applyFont="1" applyFill="1" applyBorder="1"/>
    <xf numFmtId="0" fontId="0" fillId="8" borderId="1" xfId="0" applyFill="1" applyBorder="1"/>
    <xf numFmtId="4" fontId="1" fillId="8" borderId="1" xfId="0" applyNumberFormat="1" applyFont="1" applyFill="1" applyBorder="1"/>
    <xf numFmtId="0" fontId="1" fillId="8" borderId="0" xfId="0" applyFont="1" applyFill="1"/>
    <xf numFmtId="166" fontId="1" fillId="8" borderId="1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6" fontId="6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4" fontId="1" fillId="0" borderId="4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6" fontId="9" fillId="3" borderId="1" xfId="0" applyNumberFormat="1" applyFont="1" applyFill="1" applyBorder="1" applyAlignment="1">
      <alignment horizontal="right"/>
    </xf>
    <xf numFmtId="4" fontId="9" fillId="0" borderId="0" xfId="0" applyNumberFormat="1" applyFont="1"/>
    <xf numFmtId="4" fontId="9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0" xfId="0" applyNumberFormat="1" applyFont="1"/>
    <xf numFmtId="4" fontId="4" fillId="3" borderId="1" xfId="0" applyNumberFormat="1" applyFont="1" applyFill="1" applyBorder="1" applyAlignment="1">
      <alignment horizontal="center"/>
    </xf>
    <xf numFmtId="166" fontId="4" fillId="0" borderId="1" xfId="0" applyNumberFormat="1" applyFont="1" applyBorder="1"/>
    <xf numFmtId="4" fontId="9" fillId="0" borderId="1" xfId="0" applyNumberFormat="1" applyFont="1" applyBorder="1"/>
    <xf numFmtId="166" fontId="9" fillId="0" borderId="1" xfId="0" applyNumberFormat="1" applyFont="1" applyBorder="1"/>
    <xf numFmtId="0" fontId="6" fillId="3" borderId="1" xfId="0" applyFont="1" applyFill="1" applyBorder="1" applyAlignment="1">
      <alignment horizontal="left"/>
    </xf>
    <xf numFmtId="0" fontId="6" fillId="0" borderId="1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1" fillId="9" borderId="2" xfId="0" applyFont="1" applyFill="1" applyBorder="1"/>
    <xf numFmtId="0" fontId="1" fillId="9" borderId="3" xfId="0" applyFont="1" applyFill="1" applyBorder="1"/>
    <xf numFmtId="4" fontId="1" fillId="9" borderId="3" xfId="0" applyNumberFormat="1" applyFont="1" applyFill="1" applyBorder="1"/>
    <xf numFmtId="4" fontId="1" fillId="9" borderId="3" xfId="0" applyNumberFormat="1" applyFont="1" applyFill="1" applyBorder="1" applyAlignment="1">
      <alignment horizontal="center"/>
    </xf>
    <xf numFmtId="4" fontId="1" fillId="9" borderId="5" xfId="0" applyNumberFormat="1" applyFont="1" applyFill="1" applyBorder="1" applyAlignment="1">
      <alignment horizontal="center"/>
    </xf>
    <xf numFmtId="0" fontId="1" fillId="5" borderId="1" xfId="0" applyFont="1" applyFill="1" applyBorder="1"/>
    <xf numFmtId="4" fontId="1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0" fillId="0" borderId="4" xfId="0" applyNumberFormat="1" applyBorder="1"/>
    <xf numFmtId="166" fontId="0" fillId="0" borderId="4" xfId="0" applyNumberFormat="1" applyBorder="1"/>
    <xf numFmtId="0" fontId="1" fillId="7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1" fillId="7" borderId="4" xfId="0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6" fontId="1" fillId="7" borderId="4" xfId="0" applyNumberFormat="1" applyFont="1" applyFill="1" applyBorder="1" applyAlignment="1">
      <alignment horizontal="center"/>
    </xf>
    <xf numFmtId="0" fontId="1" fillId="7" borderId="6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center"/>
    </xf>
    <xf numFmtId="166" fontId="1" fillId="7" borderId="6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6" fontId="4" fillId="3" borderId="1" xfId="0" applyNumberFormat="1" applyFont="1" applyFill="1" applyBorder="1"/>
    <xf numFmtId="0" fontId="4" fillId="0" borderId="1" xfId="0" applyFont="1" applyBorder="1"/>
    <xf numFmtId="2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166" fontId="14" fillId="0" borderId="1" xfId="0" applyNumberFormat="1" applyFont="1" applyBorder="1"/>
    <xf numFmtId="0" fontId="0" fillId="10" borderId="1" xfId="0" applyFill="1" applyBorder="1"/>
    <xf numFmtId="0" fontId="0" fillId="7" borderId="1" xfId="0" applyFill="1" applyBorder="1"/>
    <xf numFmtId="0" fontId="0" fillId="6" borderId="1" xfId="0" applyFill="1" applyBorder="1"/>
    <xf numFmtId="4" fontId="1" fillId="3" borderId="1" xfId="0" applyNumberFormat="1" applyFont="1" applyFill="1" applyBorder="1" applyAlignment="1">
      <alignment horizontal="center"/>
    </xf>
    <xf numFmtId="0" fontId="0" fillId="5" borderId="1" xfId="0" applyFill="1" applyBorder="1"/>
    <xf numFmtId="4" fontId="1" fillId="0" borderId="4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166" fontId="11" fillId="3" borderId="1" xfId="0" applyNumberFormat="1" applyFont="1" applyFill="1" applyBorder="1"/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/>
    <xf numFmtId="0" fontId="1" fillId="3" borderId="0" xfId="0" applyFont="1" applyFill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4" fontId="0" fillId="3" borderId="0" xfId="0" applyNumberFormat="1" applyFill="1"/>
    <xf numFmtId="4" fontId="0" fillId="3" borderId="1" xfId="0" applyNumberFormat="1" applyFill="1" applyBorder="1"/>
    <xf numFmtId="4" fontId="12" fillId="3" borderId="1" xfId="0" applyNumberFormat="1" applyFont="1" applyFill="1" applyBorder="1"/>
    <xf numFmtId="4" fontId="8" fillId="3" borderId="1" xfId="0" applyNumberFormat="1" applyFont="1" applyFill="1" applyBorder="1"/>
    <xf numFmtId="4" fontId="1" fillId="3" borderId="0" xfId="0" applyNumberFormat="1" applyFont="1" applyFill="1"/>
    <xf numFmtId="4" fontId="1" fillId="3" borderId="1" xfId="0" applyNumberFormat="1" applyFont="1" applyFill="1" applyBorder="1"/>
    <xf numFmtId="166" fontId="8" fillId="3" borderId="1" xfId="0" applyNumberFormat="1" applyFont="1" applyFill="1" applyBorder="1"/>
    <xf numFmtId="0" fontId="0" fillId="3" borderId="1" xfId="0" applyFill="1" applyBorder="1"/>
    <xf numFmtId="164" fontId="0" fillId="3" borderId="1" xfId="1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4" fontId="1" fillId="10" borderId="1" xfId="0" applyNumberFormat="1" applyFont="1" applyFill="1" applyBorder="1"/>
    <xf numFmtId="4" fontId="0" fillId="6" borderId="1" xfId="0" applyNumberFormat="1" applyFill="1" applyBorder="1"/>
    <xf numFmtId="4" fontId="0" fillId="5" borderId="1" xfId="0" applyNumberFormat="1" applyFill="1" applyBorder="1"/>
    <xf numFmtId="4" fontId="6" fillId="8" borderId="1" xfId="0" applyNumberFormat="1" applyFont="1" applyFill="1" applyBorder="1"/>
    <xf numFmtId="0" fontId="1" fillId="10" borderId="1" xfId="0" applyFont="1" applyFill="1" applyBorder="1"/>
    <xf numFmtId="0" fontId="0" fillId="10" borderId="0" xfId="0" applyFill="1"/>
    <xf numFmtId="0" fontId="1" fillId="10" borderId="2" xfId="0" applyFont="1" applyFill="1" applyBorder="1"/>
    <xf numFmtId="0" fontId="1" fillId="10" borderId="3" xfId="0" applyFont="1" applyFill="1" applyBorder="1"/>
    <xf numFmtId="4" fontId="1" fillId="10" borderId="3" xfId="0" applyNumberFormat="1" applyFont="1" applyFill="1" applyBorder="1"/>
    <xf numFmtId="0" fontId="2" fillId="10" borderId="1" xfId="0" applyFont="1" applyFill="1" applyBorder="1"/>
    <xf numFmtId="4" fontId="2" fillId="10" borderId="1" xfId="0" applyNumberFormat="1" applyFont="1" applyFill="1" applyBorder="1"/>
    <xf numFmtId="0" fontId="2" fillId="10" borderId="0" xfId="0" applyFont="1" applyFill="1"/>
    <xf numFmtId="166" fontId="2" fillId="10" borderId="1" xfId="0" applyNumberFormat="1" applyFont="1" applyFill="1" applyBorder="1"/>
    <xf numFmtId="4" fontId="1" fillId="10" borderId="1" xfId="0" applyNumberFormat="1" applyFont="1" applyFill="1" applyBorder="1" applyAlignment="1">
      <alignment horizontal="right"/>
    </xf>
    <xf numFmtId="0" fontId="1" fillId="10" borderId="0" xfId="0" applyFont="1" applyFill="1" applyAlignment="1">
      <alignment horizontal="right"/>
    </xf>
    <xf numFmtId="166" fontId="1" fillId="10" borderId="1" xfId="0" applyNumberFormat="1" applyFont="1" applyFill="1" applyBorder="1" applyAlignment="1">
      <alignment horizontal="right"/>
    </xf>
    <xf numFmtId="166" fontId="1" fillId="10" borderId="1" xfId="0" applyNumberFormat="1" applyFont="1" applyFill="1" applyBorder="1"/>
    <xf numFmtId="0" fontId="1" fillId="10" borderId="1" xfId="0" applyFont="1" applyFill="1" applyBorder="1" applyAlignment="1">
      <alignment horizontal="left"/>
    </xf>
    <xf numFmtId="0" fontId="1" fillId="10" borderId="0" xfId="0" applyFont="1" applyFill="1"/>
    <xf numFmtId="0" fontId="1" fillId="10" borderId="1" xfId="0" applyFont="1" applyFill="1" applyBorder="1" applyAlignment="1">
      <alignment horizontal="center"/>
    </xf>
    <xf numFmtId="0" fontId="7" fillId="10" borderId="0" xfId="0" applyFont="1" applyFill="1"/>
    <xf numFmtId="166" fontId="7" fillId="10" borderId="1" xfId="0" applyNumberFormat="1" applyFont="1" applyFill="1" applyBorder="1"/>
    <xf numFmtId="4" fontId="1" fillId="10" borderId="3" xfId="0" applyNumberFormat="1" applyFont="1" applyFill="1" applyBorder="1" applyAlignment="1">
      <alignment horizontal="center"/>
    </xf>
    <xf numFmtId="4" fontId="1" fillId="10" borderId="5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2" fillId="9" borderId="3" xfId="0" applyFont="1" applyFill="1" applyBorder="1"/>
    <xf numFmtId="166" fontId="2" fillId="9" borderId="3" xfId="0" applyNumberFormat="1" applyFont="1" applyFill="1" applyBorder="1"/>
    <xf numFmtId="4" fontId="0" fillId="3" borderId="1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/>
    <xf numFmtId="4" fontId="0" fillId="9" borderId="1" xfId="0" applyNumberForma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4" fontId="10" fillId="11" borderId="3" xfId="0" applyNumberFormat="1" applyFont="1" applyFill="1" applyBorder="1"/>
    <xf numFmtId="4" fontId="10" fillId="11" borderId="3" xfId="0" applyNumberFormat="1" applyFont="1" applyFill="1" applyBorder="1" applyAlignment="1">
      <alignment horizontal="center"/>
    </xf>
    <xf numFmtId="4" fontId="10" fillId="11" borderId="5" xfId="0" applyNumberFormat="1" applyFont="1" applyFill="1" applyBorder="1" applyAlignment="1">
      <alignment horizontal="center"/>
    </xf>
    <xf numFmtId="4" fontId="0" fillId="11" borderId="1" xfId="0" applyNumberFormat="1" applyFill="1" applyBorder="1"/>
    <xf numFmtId="4" fontId="0" fillId="12" borderId="1" xfId="0" applyNumberFormat="1" applyFill="1" applyBorder="1"/>
    <xf numFmtId="4" fontId="0" fillId="7" borderId="1" xfId="0" applyNumberFormat="1" applyFill="1" applyBorder="1"/>
    <xf numFmtId="4" fontId="6" fillId="0" borderId="1" xfId="0" applyNumberFormat="1" applyFont="1" applyBorder="1" applyAlignment="1">
      <alignment horizontal="right"/>
    </xf>
    <xf numFmtId="4" fontId="1" fillId="1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10" borderId="2" xfId="0" applyFont="1" applyFill="1" applyBorder="1" applyAlignment="1">
      <alignment wrapText="1"/>
    </xf>
    <xf numFmtId="0" fontId="0" fillId="10" borderId="3" xfId="0" applyFill="1" applyBorder="1" applyAlignment="1">
      <alignment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9"/>
  <sheetViews>
    <sheetView tabSelected="1" workbookViewId="0">
      <selection activeCell="K4" sqref="K4"/>
    </sheetView>
  </sheetViews>
  <sheetFormatPr defaultRowHeight="14.4" x14ac:dyDescent="0.3"/>
  <cols>
    <col min="1" max="1" width="8.44140625" customWidth="1"/>
    <col min="3" max="3" width="40.6640625" customWidth="1"/>
    <col min="4" max="4" width="18.5546875" customWidth="1"/>
    <col min="5" max="5" width="8.6640625" hidden="1" customWidth="1"/>
    <col min="6" max="6" width="3.33203125" hidden="1" customWidth="1"/>
    <col min="7" max="7" width="5.6640625" hidden="1" customWidth="1"/>
    <col min="8" max="8" width="4.33203125" hidden="1" customWidth="1"/>
    <col min="9" max="9" width="2.44140625" hidden="1" customWidth="1"/>
    <col min="10" max="10" width="19.5546875" customWidth="1"/>
    <col min="11" max="11" width="16.109375" customWidth="1"/>
    <col min="12" max="12" width="11.44140625" customWidth="1"/>
  </cols>
  <sheetData>
    <row r="1" spans="1:12" x14ac:dyDescent="0.3">
      <c r="A1" s="3" t="s">
        <v>0</v>
      </c>
      <c r="B1" s="3"/>
      <c r="C1" s="3"/>
    </row>
    <row r="2" spans="1:12" x14ac:dyDescent="0.3">
      <c r="A2" s="3"/>
      <c r="B2" s="3"/>
      <c r="C2" s="3"/>
    </row>
    <row r="3" spans="1:12" x14ac:dyDescent="0.3">
      <c r="A3" s="215" t="s">
        <v>303</v>
      </c>
      <c r="B3" s="215"/>
      <c r="C3" s="215"/>
      <c r="D3" s="215"/>
      <c r="E3" s="215"/>
      <c r="F3" s="215"/>
      <c r="G3" s="215"/>
      <c r="H3" s="215"/>
      <c r="I3" s="215"/>
    </row>
    <row r="4" spans="1:12" ht="67.5" customHeight="1" x14ac:dyDescent="0.3">
      <c r="A4" s="215"/>
      <c r="B4" s="215"/>
      <c r="C4" s="215"/>
      <c r="D4" s="215"/>
      <c r="E4" s="215"/>
      <c r="F4" s="215"/>
      <c r="G4" s="215"/>
      <c r="H4" s="215"/>
      <c r="I4" s="215"/>
    </row>
    <row r="5" spans="1:12" ht="36" customHeight="1" x14ac:dyDescent="0.3">
      <c r="A5" s="216" t="s">
        <v>297</v>
      </c>
      <c r="B5" s="216"/>
      <c r="C5" s="216"/>
      <c r="D5" s="21"/>
      <c r="E5" s="21"/>
      <c r="F5" s="21"/>
      <c r="G5" s="21"/>
      <c r="H5" s="21"/>
      <c r="I5" s="21"/>
    </row>
    <row r="6" spans="1:12" ht="41.25" customHeight="1" x14ac:dyDescent="0.3">
      <c r="A6" s="3"/>
      <c r="B6" s="3"/>
      <c r="C6" s="3"/>
      <c r="D6" s="22" t="s">
        <v>285</v>
      </c>
      <c r="E6" s="3"/>
      <c r="F6" s="3"/>
      <c r="G6" s="3"/>
      <c r="H6" s="3"/>
      <c r="I6" s="3"/>
      <c r="J6" s="132" t="s">
        <v>286</v>
      </c>
      <c r="K6" s="132" t="s">
        <v>287</v>
      </c>
      <c r="L6" s="133" t="s">
        <v>265</v>
      </c>
    </row>
    <row r="7" spans="1:12" ht="18.75" customHeight="1" x14ac:dyDescent="0.3">
      <c r="A7" s="177" t="s">
        <v>194</v>
      </c>
      <c r="B7" s="177"/>
      <c r="C7" s="177"/>
      <c r="D7" s="173">
        <v>255805</v>
      </c>
      <c r="E7" s="178"/>
      <c r="F7" s="178"/>
      <c r="G7" s="178"/>
      <c r="H7" s="178"/>
      <c r="I7" s="178"/>
      <c r="J7" s="173">
        <v>255805</v>
      </c>
      <c r="K7" s="173"/>
      <c r="L7" s="177">
        <v>100</v>
      </c>
    </row>
    <row r="8" spans="1:12" x14ac:dyDescent="0.3">
      <c r="A8" s="5" t="s">
        <v>1</v>
      </c>
      <c r="B8" s="5" t="s">
        <v>2</v>
      </c>
      <c r="C8" s="5" t="s">
        <v>3</v>
      </c>
      <c r="D8" s="5" t="s">
        <v>4</v>
      </c>
      <c r="J8" s="26" t="s">
        <v>266</v>
      </c>
      <c r="K8" s="26" t="s">
        <v>266</v>
      </c>
      <c r="L8" s="69" t="s">
        <v>267</v>
      </c>
    </row>
    <row r="9" spans="1:12" x14ac:dyDescent="0.3">
      <c r="A9" s="2" t="s">
        <v>5</v>
      </c>
      <c r="B9" s="2">
        <v>32119</v>
      </c>
      <c r="C9" s="2" t="s">
        <v>6</v>
      </c>
      <c r="D9" s="6">
        <v>7433</v>
      </c>
      <c r="J9" s="23">
        <v>4308.5200000000004</v>
      </c>
      <c r="K9" s="23"/>
      <c r="L9" s="6">
        <f>J9/D9*100</f>
        <v>57.964751782591151</v>
      </c>
    </row>
    <row r="10" spans="1:12" x14ac:dyDescent="0.3">
      <c r="A10" s="2" t="s">
        <v>7</v>
      </c>
      <c r="B10" s="2">
        <v>32121</v>
      </c>
      <c r="C10" s="2" t="s">
        <v>8</v>
      </c>
      <c r="D10" s="6">
        <v>61053</v>
      </c>
      <c r="J10" s="23">
        <v>30852.17</v>
      </c>
      <c r="K10" s="23"/>
      <c r="L10" s="6">
        <f t="shared" ref="L10:L40" si="0">J10/D10*100</f>
        <v>50.533421781075461</v>
      </c>
    </row>
    <row r="11" spans="1:12" x14ac:dyDescent="0.3">
      <c r="A11" s="2" t="s">
        <v>9</v>
      </c>
      <c r="B11" s="2">
        <v>32131</v>
      </c>
      <c r="C11" s="2" t="s">
        <v>10</v>
      </c>
      <c r="D11" s="6">
        <v>1327</v>
      </c>
      <c r="J11" s="23">
        <v>639.76</v>
      </c>
      <c r="K11" s="23"/>
      <c r="L11" s="6">
        <f t="shared" si="0"/>
        <v>48.211002260738503</v>
      </c>
    </row>
    <row r="12" spans="1:12" x14ac:dyDescent="0.3">
      <c r="A12" s="2" t="s">
        <v>11</v>
      </c>
      <c r="B12" s="2">
        <v>32211</v>
      </c>
      <c r="C12" s="2" t="s">
        <v>12</v>
      </c>
      <c r="D12" s="6">
        <v>2920</v>
      </c>
      <c r="J12" s="23">
        <v>2701.56</v>
      </c>
      <c r="K12" s="23"/>
      <c r="L12" s="6">
        <f t="shared" si="0"/>
        <v>92.519178082191772</v>
      </c>
    </row>
    <row r="13" spans="1:12" x14ac:dyDescent="0.3">
      <c r="A13" s="2" t="s">
        <v>13</v>
      </c>
      <c r="B13" s="2">
        <v>32219</v>
      </c>
      <c r="C13" s="2" t="s">
        <v>14</v>
      </c>
      <c r="D13" s="6">
        <v>8647</v>
      </c>
      <c r="J13" s="102">
        <v>4877.99</v>
      </c>
      <c r="K13" s="102"/>
      <c r="L13" s="6">
        <f t="shared" si="0"/>
        <v>56.412513010292585</v>
      </c>
    </row>
    <row r="14" spans="1:12" x14ac:dyDescent="0.3">
      <c r="A14" s="2" t="s">
        <v>15</v>
      </c>
      <c r="B14" s="2">
        <v>32231</v>
      </c>
      <c r="C14" s="2" t="s">
        <v>16</v>
      </c>
      <c r="D14" s="6">
        <v>0</v>
      </c>
      <c r="J14" s="23">
        <v>0</v>
      </c>
      <c r="K14" s="102"/>
      <c r="L14" s="6" t="e">
        <f t="shared" si="0"/>
        <v>#DIV/0!</v>
      </c>
    </row>
    <row r="15" spans="1:12" x14ac:dyDescent="0.3">
      <c r="A15" s="2" t="s">
        <v>17</v>
      </c>
      <c r="B15" s="2">
        <v>32233</v>
      </c>
      <c r="C15" s="2" t="s">
        <v>18</v>
      </c>
      <c r="D15" s="6">
        <v>0</v>
      </c>
      <c r="J15" s="23">
        <v>0</v>
      </c>
      <c r="K15" s="102"/>
      <c r="L15" s="6" t="e">
        <f t="shared" si="0"/>
        <v>#DIV/0!</v>
      </c>
    </row>
    <row r="16" spans="1:12" x14ac:dyDescent="0.3">
      <c r="A16" s="2" t="s">
        <v>19</v>
      </c>
      <c r="B16" s="2">
        <v>32234</v>
      </c>
      <c r="C16" s="2" t="s">
        <v>20</v>
      </c>
      <c r="D16" s="6">
        <v>0</v>
      </c>
      <c r="J16" s="102">
        <v>0</v>
      </c>
      <c r="K16" s="102"/>
      <c r="L16" s="6" t="e">
        <f t="shared" si="0"/>
        <v>#DIV/0!</v>
      </c>
    </row>
    <row r="17" spans="1:12" x14ac:dyDescent="0.3">
      <c r="A17" s="2" t="s">
        <v>21</v>
      </c>
      <c r="B17" s="2">
        <v>32244</v>
      </c>
      <c r="C17" s="2" t="s">
        <v>22</v>
      </c>
      <c r="D17" s="6">
        <v>398</v>
      </c>
      <c r="J17" s="102">
        <v>117.87</v>
      </c>
      <c r="K17" s="102"/>
      <c r="L17" s="6">
        <f t="shared" si="0"/>
        <v>29.615577889447238</v>
      </c>
    </row>
    <row r="18" spans="1:12" x14ac:dyDescent="0.3">
      <c r="A18" s="2" t="s">
        <v>23</v>
      </c>
      <c r="B18" s="2">
        <v>32251</v>
      </c>
      <c r="C18" s="2" t="s">
        <v>24</v>
      </c>
      <c r="D18" s="6">
        <v>796</v>
      </c>
      <c r="J18" s="102">
        <v>15</v>
      </c>
      <c r="K18" s="102"/>
      <c r="L18" s="6">
        <f t="shared" si="0"/>
        <v>1.8844221105527637</v>
      </c>
    </row>
    <row r="19" spans="1:12" x14ac:dyDescent="0.3">
      <c r="A19" s="2" t="s">
        <v>25</v>
      </c>
      <c r="B19" s="2">
        <v>32271</v>
      </c>
      <c r="C19" s="2" t="s">
        <v>26</v>
      </c>
      <c r="D19" s="6">
        <v>518</v>
      </c>
      <c r="J19" s="102">
        <v>0</v>
      </c>
      <c r="K19" s="102"/>
      <c r="L19" s="6">
        <f t="shared" si="0"/>
        <v>0</v>
      </c>
    </row>
    <row r="20" spans="1:12" x14ac:dyDescent="0.3">
      <c r="A20" s="2" t="s">
        <v>27</v>
      </c>
      <c r="B20" s="2">
        <v>32311</v>
      </c>
      <c r="C20" s="2" t="s">
        <v>28</v>
      </c>
      <c r="D20" s="6">
        <v>1327</v>
      </c>
      <c r="J20" s="102">
        <v>1093.5899999999999</v>
      </c>
      <c r="K20" s="102"/>
      <c r="L20" s="6">
        <f t="shared" si="0"/>
        <v>82.410700828937451</v>
      </c>
    </row>
    <row r="21" spans="1:12" x14ac:dyDescent="0.3">
      <c r="A21" s="2" t="s">
        <v>29</v>
      </c>
      <c r="B21" s="2">
        <v>32313</v>
      </c>
      <c r="C21" s="2" t="s">
        <v>30</v>
      </c>
      <c r="D21" s="6">
        <v>465</v>
      </c>
      <c r="J21" s="102">
        <v>410.43</v>
      </c>
      <c r="K21" s="102"/>
      <c r="L21" s="6">
        <f t="shared" si="0"/>
        <v>88.264516129032259</v>
      </c>
    </row>
    <row r="22" spans="1:12" x14ac:dyDescent="0.3">
      <c r="A22" s="2" t="s">
        <v>31</v>
      </c>
      <c r="B22" s="2">
        <v>32329</v>
      </c>
      <c r="C22" s="2" t="s">
        <v>32</v>
      </c>
      <c r="D22" s="6">
        <v>4247</v>
      </c>
      <c r="J22" s="102">
        <v>2790</v>
      </c>
      <c r="K22" s="102"/>
      <c r="L22" s="6">
        <f t="shared" si="0"/>
        <v>65.693430656934311</v>
      </c>
    </row>
    <row r="23" spans="1:12" x14ac:dyDescent="0.3">
      <c r="A23" s="2" t="s">
        <v>230</v>
      </c>
      <c r="B23" s="2">
        <v>32339</v>
      </c>
      <c r="C23" s="2" t="s">
        <v>33</v>
      </c>
      <c r="D23" s="6">
        <v>1460</v>
      </c>
      <c r="J23" s="102">
        <v>63.72</v>
      </c>
      <c r="K23" s="102"/>
      <c r="L23" s="6">
        <f t="shared" si="0"/>
        <v>4.3643835616438356</v>
      </c>
    </row>
    <row r="24" spans="1:12" x14ac:dyDescent="0.3">
      <c r="A24" s="2" t="s">
        <v>34</v>
      </c>
      <c r="B24" s="2">
        <v>32349</v>
      </c>
      <c r="C24" s="2" t="s">
        <v>35</v>
      </c>
      <c r="D24" s="6">
        <v>3716</v>
      </c>
      <c r="J24" s="102">
        <v>1339.89</v>
      </c>
      <c r="K24" s="102"/>
      <c r="L24" s="6">
        <f t="shared" si="0"/>
        <v>36.057319698600651</v>
      </c>
    </row>
    <row r="25" spans="1:12" x14ac:dyDescent="0.3">
      <c r="A25" s="2" t="s">
        <v>36</v>
      </c>
      <c r="B25" s="2">
        <v>32359</v>
      </c>
      <c r="C25" s="2" t="s">
        <v>37</v>
      </c>
      <c r="D25" s="6">
        <v>145995</v>
      </c>
      <c r="J25" s="102">
        <v>86928.69</v>
      </c>
      <c r="K25" s="102"/>
      <c r="L25" s="6">
        <f t="shared" si="0"/>
        <v>59.542237747868079</v>
      </c>
    </row>
    <row r="26" spans="1:12" x14ac:dyDescent="0.3">
      <c r="A26" s="2" t="s">
        <v>38</v>
      </c>
      <c r="B26" s="2">
        <v>32361</v>
      </c>
      <c r="C26" s="2" t="s">
        <v>39</v>
      </c>
      <c r="D26" s="6">
        <v>4460</v>
      </c>
      <c r="J26" s="102">
        <v>43.8</v>
      </c>
      <c r="K26" s="102"/>
      <c r="L26" s="6">
        <f t="shared" si="0"/>
        <v>0.98206278026905824</v>
      </c>
    </row>
    <row r="27" spans="1:12" x14ac:dyDescent="0.3">
      <c r="A27" s="2" t="s">
        <v>40</v>
      </c>
      <c r="B27" s="2">
        <v>32379</v>
      </c>
      <c r="C27" s="2" t="s">
        <v>41</v>
      </c>
      <c r="D27" s="6">
        <v>1062</v>
      </c>
      <c r="J27" s="102">
        <v>112.49</v>
      </c>
      <c r="K27" s="102"/>
      <c r="L27" s="6">
        <f t="shared" si="0"/>
        <v>10.592278719397363</v>
      </c>
    </row>
    <row r="28" spans="1:12" x14ac:dyDescent="0.3">
      <c r="A28" s="2" t="s">
        <v>42</v>
      </c>
      <c r="B28" s="2">
        <v>32389</v>
      </c>
      <c r="C28" s="2" t="s">
        <v>43</v>
      </c>
      <c r="D28" s="6">
        <v>3318</v>
      </c>
      <c r="J28" s="102">
        <v>1664.75</v>
      </c>
      <c r="K28" s="23"/>
      <c r="L28" s="6">
        <f t="shared" si="0"/>
        <v>50.173297166968055</v>
      </c>
    </row>
    <row r="29" spans="1:12" x14ac:dyDescent="0.3">
      <c r="A29" s="2" t="s">
        <v>44</v>
      </c>
      <c r="B29" s="2">
        <v>32391</v>
      </c>
      <c r="C29" s="2" t="s">
        <v>45</v>
      </c>
      <c r="D29" s="6">
        <v>398</v>
      </c>
      <c r="J29" s="102">
        <v>265.33999999999997</v>
      </c>
      <c r="K29" s="23"/>
      <c r="L29" s="6">
        <f t="shared" si="0"/>
        <v>66.668341708542712</v>
      </c>
    </row>
    <row r="30" spans="1:12" x14ac:dyDescent="0.3">
      <c r="A30" s="2" t="s">
        <v>46</v>
      </c>
      <c r="B30" s="2">
        <v>32922</v>
      </c>
      <c r="C30" s="2" t="s">
        <v>47</v>
      </c>
      <c r="D30" s="6">
        <v>0</v>
      </c>
      <c r="J30" s="102">
        <v>0</v>
      </c>
      <c r="K30" s="23"/>
      <c r="L30" s="6" t="e">
        <f t="shared" si="0"/>
        <v>#DIV/0!</v>
      </c>
    </row>
    <row r="31" spans="1:12" x14ac:dyDescent="0.3">
      <c r="A31" s="2" t="s">
        <v>48</v>
      </c>
      <c r="B31" s="2">
        <v>32931</v>
      </c>
      <c r="C31" s="2" t="s">
        <v>49</v>
      </c>
      <c r="D31" s="6">
        <v>93</v>
      </c>
      <c r="J31" s="102">
        <v>16</v>
      </c>
      <c r="K31" s="23"/>
      <c r="L31" s="6">
        <f t="shared" si="0"/>
        <v>17.20430107526882</v>
      </c>
    </row>
    <row r="32" spans="1:12" x14ac:dyDescent="0.3">
      <c r="A32" s="2" t="s">
        <v>50</v>
      </c>
      <c r="B32" s="2">
        <v>32941</v>
      </c>
      <c r="C32" s="2" t="s">
        <v>51</v>
      </c>
      <c r="D32" s="6">
        <v>199</v>
      </c>
      <c r="J32" s="102">
        <v>185</v>
      </c>
      <c r="K32" s="23"/>
      <c r="L32" s="6">
        <f t="shared" si="0"/>
        <v>92.964824120603012</v>
      </c>
    </row>
    <row r="33" spans="1:12" x14ac:dyDescent="0.3">
      <c r="A33" s="2" t="s">
        <v>52</v>
      </c>
      <c r="B33" s="2">
        <v>32952</v>
      </c>
      <c r="C33" s="2" t="s">
        <v>53</v>
      </c>
      <c r="D33" s="6">
        <v>133</v>
      </c>
      <c r="J33" s="102">
        <v>33.18</v>
      </c>
      <c r="K33" s="23"/>
      <c r="L33" s="6">
        <f t="shared" si="0"/>
        <v>24.947368421052634</v>
      </c>
    </row>
    <row r="34" spans="1:12" x14ac:dyDescent="0.3">
      <c r="A34" s="2" t="s">
        <v>54</v>
      </c>
      <c r="B34" s="2">
        <v>32999</v>
      </c>
      <c r="C34" s="2" t="s">
        <v>55</v>
      </c>
      <c r="D34" s="6">
        <v>133</v>
      </c>
      <c r="J34" s="102">
        <v>0</v>
      </c>
      <c r="K34" s="23"/>
      <c r="L34" s="6">
        <f t="shared" si="0"/>
        <v>0</v>
      </c>
    </row>
    <row r="35" spans="1:12" x14ac:dyDescent="0.3">
      <c r="A35" s="2" t="s">
        <v>56</v>
      </c>
      <c r="B35" s="2">
        <v>34311</v>
      </c>
      <c r="C35" s="2" t="s">
        <v>244</v>
      </c>
      <c r="D35" s="6">
        <v>2389</v>
      </c>
      <c r="J35" s="102">
        <v>973.7</v>
      </c>
      <c r="K35" s="23"/>
      <c r="L35" s="6">
        <f t="shared" si="0"/>
        <v>40.757639179573047</v>
      </c>
    </row>
    <row r="36" spans="1:12" x14ac:dyDescent="0.3">
      <c r="A36" s="2" t="s">
        <v>57</v>
      </c>
      <c r="B36" s="2">
        <v>34339</v>
      </c>
      <c r="C36" s="2" t="s">
        <v>58</v>
      </c>
      <c r="D36" s="2">
        <v>0</v>
      </c>
      <c r="J36" s="102">
        <v>0</v>
      </c>
      <c r="K36" s="23"/>
      <c r="L36" s="6" t="e">
        <f t="shared" si="0"/>
        <v>#DIV/0!</v>
      </c>
    </row>
    <row r="37" spans="1:12" x14ac:dyDescent="0.3">
      <c r="A37" s="2" t="s">
        <v>59</v>
      </c>
      <c r="B37" s="2">
        <v>42273</v>
      </c>
      <c r="C37" s="2" t="s">
        <v>60</v>
      </c>
      <c r="D37" s="6">
        <v>3318</v>
      </c>
      <c r="J37" s="102">
        <v>823.5</v>
      </c>
      <c r="K37" s="23"/>
      <c r="L37" s="6">
        <f t="shared" si="0"/>
        <v>24.819168173598552</v>
      </c>
    </row>
    <row r="38" spans="1:12" x14ac:dyDescent="0.3">
      <c r="A38" s="2" t="s">
        <v>61</v>
      </c>
      <c r="B38" s="2">
        <v>42621</v>
      </c>
      <c r="C38" s="2" t="s">
        <v>62</v>
      </c>
      <c r="D38" s="6"/>
      <c r="J38" s="23"/>
      <c r="K38" s="23"/>
      <c r="L38" s="6" t="e">
        <f t="shared" si="0"/>
        <v>#DIV/0!</v>
      </c>
    </row>
    <row r="39" spans="1:12" x14ac:dyDescent="0.3">
      <c r="A39" s="2" t="s">
        <v>278</v>
      </c>
      <c r="B39" s="2">
        <v>42122</v>
      </c>
      <c r="C39" s="2" t="s">
        <v>279</v>
      </c>
      <c r="D39" s="6"/>
      <c r="J39" s="23"/>
      <c r="K39" s="23"/>
      <c r="L39" s="6" t="e">
        <f t="shared" si="0"/>
        <v>#DIV/0!</v>
      </c>
    </row>
    <row r="40" spans="1:12" x14ac:dyDescent="0.3">
      <c r="A40" s="2"/>
      <c r="B40" s="2"/>
      <c r="C40" s="69" t="s">
        <v>193</v>
      </c>
      <c r="D40" s="25">
        <f>SUM(D9:D38)</f>
        <v>255805</v>
      </c>
      <c r="E40" s="3"/>
      <c r="F40" s="3"/>
      <c r="G40" s="3"/>
      <c r="H40" s="3"/>
      <c r="I40" s="3"/>
      <c r="J40" s="24">
        <f>SUM(J9:J38)</f>
        <v>140256.94999999998</v>
      </c>
      <c r="K40" s="24"/>
      <c r="L40" s="25">
        <f t="shared" si="0"/>
        <v>54.829635855436756</v>
      </c>
    </row>
    <row r="41" spans="1:12" x14ac:dyDescent="0.3">
      <c r="A41" s="81"/>
      <c r="B41" s="81"/>
      <c r="C41" s="81"/>
      <c r="D41" s="120"/>
      <c r="J41" s="121"/>
      <c r="K41" s="121"/>
      <c r="L41" s="2"/>
    </row>
    <row r="42" spans="1:12" x14ac:dyDescent="0.3">
      <c r="A42" s="182" t="s">
        <v>196</v>
      </c>
      <c r="B42" s="182"/>
      <c r="C42" s="182"/>
      <c r="D42" s="183">
        <v>2660</v>
      </c>
      <c r="E42" s="184"/>
      <c r="F42" s="184"/>
      <c r="G42" s="184"/>
      <c r="H42" s="184"/>
      <c r="I42" s="184"/>
      <c r="J42" s="185">
        <v>3069.25</v>
      </c>
      <c r="K42" s="185"/>
      <c r="L42" s="211">
        <f t="shared" ref="L42:L47" si="1">J42/D42*100</f>
        <v>115.38533834586467</v>
      </c>
    </row>
    <row r="43" spans="1:12" hidden="1" x14ac:dyDescent="0.3">
      <c r="A43" s="7"/>
      <c r="B43" s="7"/>
      <c r="C43" s="7"/>
      <c r="D43" s="8"/>
      <c r="J43" s="23"/>
      <c r="K43" s="23">
        <f>SUM(K42:K42)</f>
        <v>0</v>
      </c>
      <c r="L43" s="163" t="e">
        <f t="shared" si="1"/>
        <v>#DIV/0!</v>
      </c>
    </row>
    <row r="44" spans="1:12" x14ac:dyDescent="0.3">
      <c r="A44" s="19" t="s">
        <v>63</v>
      </c>
      <c r="B44" s="20">
        <v>663140</v>
      </c>
      <c r="C44" s="10" t="s">
        <v>195</v>
      </c>
      <c r="D44" s="13">
        <v>2660</v>
      </c>
      <c r="E44" s="35"/>
      <c r="F44" s="35"/>
      <c r="G44" s="35"/>
      <c r="H44" s="35"/>
      <c r="I44" s="35"/>
      <c r="J44" s="36">
        <v>3069.25</v>
      </c>
      <c r="K44" s="36"/>
      <c r="L44" s="163">
        <f t="shared" si="1"/>
        <v>115.38533834586467</v>
      </c>
    </row>
    <row r="45" spans="1:12" x14ac:dyDescent="0.3">
      <c r="A45" s="19" t="s">
        <v>245</v>
      </c>
      <c r="B45" s="20">
        <v>922113</v>
      </c>
      <c r="C45" s="10" t="s">
        <v>155</v>
      </c>
      <c r="D45" s="13"/>
      <c r="E45" s="35"/>
      <c r="F45" s="35"/>
      <c r="G45" s="35"/>
      <c r="H45" s="35"/>
      <c r="I45" s="35"/>
      <c r="J45" s="84"/>
      <c r="K45" s="84"/>
      <c r="L45" s="163" t="e">
        <f t="shared" si="1"/>
        <v>#DIV/0!</v>
      </c>
    </row>
    <row r="46" spans="1:12" x14ac:dyDescent="0.3">
      <c r="A46" s="19" t="s">
        <v>146</v>
      </c>
      <c r="B46" s="20">
        <v>922213</v>
      </c>
      <c r="C46" s="10" t="s">
        <v>156</v>
      </c>
      <c r="D46" s="13"/>
      <c r="E46" s="35"/>
      <c r="F46" s="35"/>
      <c r="G46" s="35"/>
      <c r="H46" s="35"/>
      <c r="I46" s="35"/>
      <c r="J46" s="36"/>
      <c r="K46" s="36"/>
      <c r="L46" s="163" t="e">
        <f t="shared" si="1"/>
        <v>#DIV/0!</v>
      </c>
    </row>
    <row r="47" spans="1:12" x14ac:dyDescent="0.3">
      <c r="A47" s="10"/>
      <c r="B47" s="10"/>
      <c r="C47" s="54" t="s">
        <v>231</v>
      </c>
      <c r="D47" s="34">
        <f>SUM(D44)</f>
        <v>2660</v>
      </c>
      <c r="E47" s="34">
        <f t="shared" ref="E47:J47" si="2">SUM(E44)</f>
        <v>0</v>
      </c>
      <c r="F47" s="34">
        <f t="shared" si="2"/>
        <v>0</v>
      </c>
      <c r="G47" s="34">
        <f t="shared" si="2"/>
        <v>0</v>
      </c>
      <c r="H47" s="34">
        <f t="shared" si="2"/>
        <v>0</v>
      </c>
      <c r="I47" s="34">
        <f t="shared" si="2"/>
        <v>0</v>
      </c>
      <c r="J47" s="34">
        <f t="shared" si="2"/>
        <v>3069.25</v>
      </c>
      <c r="K47" s="38"/>
      <c r="L47" s="163">
        <f t="shared" si="1"/>
        <v>115.38533834586467</v>
      </c>
    </row>
    <row r="48" spans="1:12" x14ac:dyDescent="0.3">
      <c r="A48" s="27" t="s">
        <v>1</v>
      </c>
      <c r="B48" s="27" t="s">
        <v>2</v>
      </c>
      <c r="C48" s="27" t="s">
        <v>3</v>
      </c>
      <c r="D48" s="27" t="s">
        <v>4</v>
      </c>
      <c r="E48" s="28"/>
      <c r="F48" s="28"/>
      <c r="G48" s="28"/>
      <c r="H48" s="28"/>
      <c r="I48" s="28"/>
      <c r="J48" s="29"/>
      <c r="K48" s="29"/>
      <c r="L48" s="148"/>
    </row>
    <row r="49" spans="1:12" x14ac:dyDescent="0.3">
      <c r="A49" s="2" t="s">
        <v>64</v>
      </c>
      <c r="B49" s="2">
        <v>32999</v>
      </c>
      <c r="C49" s="2" t="s">
        <v>65</v>
      </c>
      <c r="D49" s="6">
        <v>1600</v>
      </c>
      <c r="J49" s="23">
        <v>3069.25</v>
      </c>
      <c r="K49" s="23"/>
      <c r="L49" s="6">
        <f>J49/D49*100</f>
        <v>191.828125</v>
      </c>
    </row>
    <row r="50" spans="1:12" x14ac:dyDescent="0.3">
      <c r="A50" s="2" t="s">
        <v>66</v>
      </c>
      <c r="B50" s="2">
        <v>42273</v>
      </c>
      <c r="C50" s="2" t="s">
        <v>60</v>
      </c>
      <c r="D50" s="6">
        <v>1060</v>
      </c>
      <c r="J50" s="23">
        <v>0</v>
      </c>
      <c r="K50" s="23"/>
      <c r="L50" s="6">
        <f t="shared" ref="L50:L58" si="3">J50/D50*100</f>
        <v>0</v>
      </c>
    </row>
    <row r="51" spans="1:12" x14ac:dyDescent="0.3">
      <c r="A51" s="2"/>
      <c r="B51" s="2"/>
      <c r="C51" s="69" t="s">
        <v>193</v>
      </c>
      <c r="D51" s="25">
        <v>2660</v>
      </c>
      <c r="E51" s="3"/>
      <c r="F51" s="3"/>
      <c r="G51" s="3"/>
      <c r="H51" s="3"/>
      <c r="I51" s="3"/>
      <c r="J51" s="24">
        <f>SUM(J49:J50)</f>
        <v>3069.25</v>
      </c>
      <c r="K51" s="24"/>
      <c r="L51" s="6">
        <f t="shared" si="3"/>
        <v>115.38533834586467</v>
      </c>
    </row>
    <row r="52" spans="1:12" x14ac:dyDescent="0.3">
      <c r="A52" s="177" t="s">
        <v>284</v>
      </c>
      <c r="B52" s="177"/>
      <c r="C52" s="177"/>
      <c r="D52" s="186">
        <v>2670</v>
      </c>
      <c r="E52" s="187"/>
      <c r="F52" s="187"/>
      <c r="G52" s="187"/>
      <c r="H52" s="187"/>
      <c r="I52" s="187"/>
      <c r="J52" s="188">
        <v>2670</v>
      </c>
      <c r="K52" s="188"/>
      <c r="L52" s="211">
        <f t="shared" si="3"/>
        <v>100</v>
      </c>
    </row>
    <row r="53" spans="1:12" hidden="1" x14ac:dyDescent="0.3">
      <c r="A53" s="7"/>
      <c r="B53" s="7"/>
      <c r="C53" s="7"/>
      <c r="D53" s="8"/>
      <c r="J53" s="23"/>
      <c r="K53" s="23"/>
      <c r="L53" s="6" t="e">
        <f t="shared" si="3"/>
        <v>#DIV/0!</v>
      </c>
    </row>
    <row r="54" spans="1:12" hidden="1" x14ac:dyDescent="0.3">
      <c r="A54" s="7"/>
      <c r="B54" s="7"/>
      <c r="C54" s="7"/>
      <c r="D54" s="8"/>
      <c r="J54" s="23"/>
      <c r="K54" s="23"/>
      <c r="L54" s="6" t="e">
        <f t="shared" si="3"/>
        <v>#DIV/0!</v>
      </c>
    </row>
    <row r="55" spans="1:12" x14ac:dyDescent="0.3">
      <c r="A55" s="19" t="s">
        <v>67</v>
      </c>
      <c r="B55" s="20">
        <v>661510</v>
      </c>
      <c r="C55" s="10" t="s">
        <v>195</v>
      </c>
      <c r="D55" s="13">
        <v>2670</v>
      </c>
      <c r="E55" s="33"/>
      <c r="F55" s="33"/>
      <c r="G55" s="33"/>
      <c r="H55" s="33"/>
      <c r="I55" s="33"/>
      <c r="J55" s="13">
        <v>4186.3100000000004</v>
      </c>
      <c r="K55" s="23"/>
      <c r="L55" s="6">
        <f t="shared" si="3"/>
        <v>156.79063670411986</v>
      </c>
    </row>
    <row r="56" spans="1:12" x14ac:dyDescent="0.3">
      <c r="A56" s="19" t="s">
        <v>68</v>
      </c>
      <c r="B56" s="20">
        <v>922113</v>
      </c>
      <c r="C56" s="10" t="s">
        <v>291</v>
      </c>
      <c r="D56" s="13"/>
      <c r="E56" s="33"/>
      <c r="F56" s="33"/>
      <c r="G56" s="33"/>
      <c r="H56" s="33"/>
      <c r="I56" s="33"/>
      <c r="J56" s="65"/>
      <c r="K56" s="85"/>
      <c r="L56" s="6" t="e">
        <f t="shared" si="3"/>
        <v>#DIV/0!</v>
      </c>
    </row>
    <row r="57" spans="1:12" x14ac:dyDescent="0.3">
      <c r="A57" s="19" t="s">
        <v>146</v>
      </c>
      <c r="B57" s="20">
        <v>922213</v>
      </c>
      <c r="C57" s="10" t="s">
        <v>232</v>
      </c>
      <c r="D57" s="13"/>
      <c r="E57" s="33"/>
      <c r="F57" s="33"/>
      <c r="G57" s="33"/>
      <c r="H57" s="33"/>
      <c r="I57" s="33"/>
      <c r="J57" s="213">
        <v>91.07</v>
      </c>
      <c r="K57" s="23"/>
      <c r="L57" s="6" t="e">
        <f t="shared" si="3"/>
        <v>#DIV/0!</v>
      </c>
    </row>
    <row r="58" spans="1:12" x14ac:dyDescent="0.3">
      <c r="A58" s="10"/>
      <c r="B58" s="10"/>
      <c r="C58" s="54" t="s">
        <v>231</v>
      </c>
      <c r="D58" s="34">
        <f>SUM(D55:I57)</f>
        <v>2670</v>
      </c>
      <c r="E58" s="39"/>
      <c r="F58" s="39"/>
      <c r="G58" s="39"/>
      <c r="H58" s="39"/>
      <c r="I58" s="39"/>
      <c r="J58" s="34">
        <v>4095.25</v>
      </c>
      <c r="K58" s="24"/>
      <c r="L58" s="6">
        <f t="shared" si="3"/>
        <v>153.38014981273409</v>
      </c>
    </row>
    <row r="59" spans="1:12" x14ac:dyDescent="0.3">
      <c r="A59" s="27" t="s">
        <v>1</v>
      </c>
      <c r="B59" s="27" t="s">
        <v>2</v>
      </c>
      <c r="C59" s="27" t="s">
        <v>3</v>
      </c>
      <c r="D59" s="27" t="s">
        <v>4</v>
      </c>
      <c r="E59" s="28"/>
      <c r="F59" s="28"/>
      <c r="G59" s="28"/>
      <c r="H59" s="28"/>
      <c r="I59" s="28"/>
      <c r="J59" s="29"/>
      <c r="K59" s="29"/>
      <c r="L59" s="148"/>
    </row>
    <row r="60" spans="1:12" x14ac:dyDescent="0.3">
      <c r="A60" s="2" t="s">
        <v>69</v>
      </c>
      <c r="B60" s="2">
        <v>31219</v>
      </c>
      <c r="C60" s="2" t="s">
        <v>70</v>
      </c>
      <c r="D60" s="6">
        <v>0</v>
      </c>
      <c r="J60" s="23">
        <v>0</v>
      </c>
      <c r="K60" s="23"/>
      <c r="L60" s="6" t="e">
        <f>J60/D60*100</f>
        <v>#DIV/0!</v>
      </c>
    </row>
    <row r="61" spans="1:12" x14ac:dyDescent="0.3">
      <c r="A61" s="2" t="s">
        <v>71</v>
      </c>
      <c r="B61" s="2">
        <v>31321</v>
      </c>
      <c r="C61" s="2" t="s">
        <v>72</v>
      </c>
      <c r="D61" s="6">
        <v>0</v>
      </c>
      <c r="J61" s="23">
        <v>0</v>
      </c>
      <c r="K61" s="23"/>
      <c r="L61" s="6" t="e">
        <f t="shared" ref="L61:L87" si="4">J61/D61*100</f>
        <v>#DIV/0!</v>
      </c>
    </row>
    <row r="62" spans="1:12" x14ac:dyDescent="0.3">
      <c r="A62" s="2" t="s">
        <v>73</v>
      </c>
      <c r="B62" s="2">
        <v>31332</v>
      </c>
      <c r="C62" s="2" t="s">
        <v>74</v>
      </c>
      <c r="D62" s="4">
        <v>0</v>
      </c>
      <c r="J62" s="23">
        <v>0</v>
      </c>
      <c r="K62" s="23"/>
      <c r="L62" s="6" t="e">
        <f t="shared" si="4"/>
        <v>#DIV/0!</v>
      </c>
    </row>
    <row r="63" spans="1:12" x14ac:dyDescent="0.3">
      <c r="A63" s="2" t="s">
        <v>75</v>
      </c>
      <c r="B63" s="2">
        <v>32119</v>
      </c>
      <c r="C63" s="2" t="s">
        <v>76</v>
      </c>
      <c r="D63" s="6">
        <v>160</v>
      </c>
      <c r="J63" s="23">
        <v>8.16</v>
      </c>
      <c r="K63" s="102"/>
      <c r="L63" s="6">
        <f t="shared" si="4"/>
        <v>5.1000000000000005</v>
      </c>
    </row>
    <row r="64" spans="1:12" x14ac:dyDescent="0.3">
      <c r="A64" s="2" t="s">
        <v>77</v>
      </c>
      <c r="B64" s="2">
        <v>32131</v>
      </c>
      <c r="C64" s="2" t="s">
        <v>78</v>
      </c>
      <c r="D64" s="6">
        <v>530</v>
      </c>
      <c r="J64" s="134">
        <v>0</v>
      </c>
      <c r="K64" s="23"/>
      <c r="L64" s="6">
        <f t="shared" si="4"/>
        <v>0</v>
      </c>
    </row>
    <row r="65" spans="1:12" x14ac:dyDescent="0.3">
      <c r="A65" s="2" t="s">
        <v>79</v>
      </c>
      <c r="B65" s="2">
        <v>32211</v>
      </c>
      <c r="C65" s="2" t="s">
        <v>80</v>
      </c>
      <c r="D65" s="6">
        <v>70</v>
      </c>
      <c r="J65" s="23">
        <v>0</v>
      </c>
      <c r="K65" s="23"/>
      <c r="L65" s="6">
        <f t="shared" si="4"/>
        <v>0</v>
      </c>
    </row>
    <row r="66" spans="1:12" x14ac:dyDescent="0.3">
      <c r="A66" s="2" t="s">
        <v>81</v>
      </c>
      <c r="B66" s="2">
        <v>32219</v>
      </c>
      <c r="C66" s="2" t="s">
        <v>82</v>
      </c>
      <c r="D66" s="6">
        <v>130</v>
      </c>
      <c r="J66" s="23">
        <v>0</v>
      </c>
      <c r="K66" s="23"/>
      <c r="L66" s="6">
        <f t="shared" si="4"/>
        <v>0</v>
      </c>
    </row>
    <row r="67" spans="1:12" x14ac:dyDescent="0.3">
      <c r="A67" s="2" t="s">
        <v>83</v>
      </c>
      <c r="B67" s="2">
        <v>32231</v>
      </c>
      <c r="C67" s="2" t="s">
        <v>84</v>
      </c>
      <c r="D67" s="6">
        <v>200</v>
      </c>
      <c r="J67" s="23">
        <v>2304.48</v>
      </c>
      <c r="K67" s="23"/>
      <c r="L67" s="6">
        <f t="shared" si="4"/>
        <v>1152.24</v>
      </c>
    </row>
    <row r="68" spans="1:12" x14ac:dyDescent="0.3">
      <c r="A68" s="2" t="s">
        <v>85</v>
      </c>
      <c r="B68" s="2">
        <v>32233</v>
      </c>
      <c r="C68" s="2" t="s">
        <v>18</v>
      </c>
      <c r="D68" s="6">
        <v>200</v>
      </c>
      <c r="J68" s="23">
        <v>0</v>
      </c>
      <c r="K68" s="23"/>
      <c r="L68" s="6">
        <f t="shared" si="4"/>
        <v>0</v>
      </c>
    </row>
    <row r="69" spans="1:12" x14ac:dyDescent="0.3">
      <c r="A69" s="2" t="s">
        <v>86</v>
      </c>
      <c r="B69" s="2">
        <v>32234</v>
      </c>
      <c r="C69" s="2" t="s">
        <v>87</v>
      </c>
      <c r="D69" s="4">
        <v>0</v>
      </c>
      <c r="F69" s="1"/>
      <c r="J69" s="23">
        <v>0</v>
      </c>
      <c r="K69" s="23"/>
      <c r="L69" s="6" t="e">
        <f t="shared" si="4"/>
        <v>#DIV/0!</v>
      </c>
    </row>
    <row r="70" spans="1:12" x14ac:dyDescent="0.3">
      <c r="A70" s="2" t="s">
        <v>88</v>
      </c>
      <c r="B70" s="2">
        <v>32244</v>
      </c>
      <c r="C70" s="2" t="s">
        <v>89</v>
      </c>
      <c r="D70" s="6">
        <v>30</v>
      </c>
      <c r="J70" s="23">
        <v>0</v>
      </c>
      <c r="K70" s="23"/>
      <c r="L70" s="6">
        <f t="shared" si="4"/>
        <v>0</v>
      </c>
    </row>
    <row r="71" spans="1:12" x14ac:dyDescent="0.3">
      <c r="A71" s="2" t="s">
        <v>90</v>
      </c>
      <c r="B71" s="2">
        <v>32251</v>
      </c>
      <c r="C71" s="2" t="s">
        <v>91</v>
      </c>
      <c r="D71" s="6">
        <v>70</v>
      </c>
      <c r="F71" s="1"/>
      <c r="J71" s="23">
        <v>0</v>
      </c>
      <c r="K71" s="23"/>
      <c r="L71" s="6">
        <f t="shared" si="4"/>
        <v>0</v>
      </c>
    </row>
    <row r="72" spans="1:12" x14ac:dyDescent="0.3">
      <c r="A72" s="2" t="s">
        <v>92</v>
      </c>
      <c r="B72" s="2">
        <v>32311</v>
      </c>
      <c r="C72" s="2" t="s">
        <v>93</v>
      </c>
      <c r="D72" s="4">
        <v>40</v>
      </c>
      <c r="J72" s="23">
        <v>0</v>
      </c>
      <c r="K72" s="23"/>
      <c r="L72" s="6">
        <f t="shared" si="4"/>
        <v>0</v>
      </c>
    </row>
    <row r="73" spans="1:12" x14ac:dyDescent="0.3">
      <c r="A73" s="2" t="s">
        <v>94</v>
      </c>
      <c r="B73" s="2">
        <v>32319</v>
      </c>
      <c r="C73" s="2" t="s">
        <v>95</v>
      </c>
      <c r="D73" s="6">
        <v>40</v>
      </c>
      <c r="J73" s="23">
        <v>0</v>
      </c>
      <c r="K73" s="23"/>
      <c r="L73" s="6">
        <f t="shared" si="4"/>
        <v>0</v>
      </c>
    </row>
    <row r="74" spans="1:12" x14ac:dyDescent="0.3">
      <c r="A74" s="2" t="s">
        <v>96</v>
      </c>
      <c r="B74" s="2">
        <v>32349</v>
      </c>
      <c r="C74" s="2" t="s">
        <v>97</v>
      </c>
      <c r="D74" s="6">
        <v>70</v>
      </c>
      <c r="J74" s="23">
        <v>-248.43</v>
      </c>
      <c r="K74" s="23"/>
      <c r="L74" s="6">
        <f t="shared" si="4"/>
        <v>-354.9</v>
      </c>
    </row>
    <row r="75" spans="1:12" x14ac:dyDescent="0.3">
      <c r="A75" s="2" t="s">
        <v>98</v>
      </c>
      <c r="B75" s="2">
        <v>32379</v>
      </c>
      <c r="C75" s="2" t="s">
        <v>41</v>
      </c>
      <c r="D75" s="6">
        <v>30</v>
      </c>
      <c r="J75" s="23">
        <v>0</v>
      </c>
      <c r="K75" s="23"/>
      <c r="L75" s="6">
        <f t="shared" si="4"/>
        <v>0</v>
      </c>
    </row>
    <row r="76" spans="1:12" x14ac:dyDescent="0.3">
      <c r="A76" s="2" t="s">
        <v>99</v>
      </c>
      <c r="B76" s="2">
        <v>32389</v>
      </c>
      <c r="C76" s="2" t="s">
        <v>100</v>
      </c>
      <c r="D76" s="6">
        <v>40</v>
      </c>
      <c r="J76" s="23">
        <v>0</v>
      </c>
      <c r="K76" s="23"/>
      <c r="L76" s="6">
        <f t="shared" si="4"/>
        <v>0</v>
      </c>
    </row>
    <row r="77" spans="1:12" x14ac:dyDescent="0.3">
      <c r="A77" s="2" t="s">
        <v>101</v>
      </c>
      <c r="B77" s="2">
        <v>32391</v>
      </c>
      <c r="C77" s="2" t="s">
        <v>234</v>
      </c>
      <c r="D77" s="6">
        <v>40</v>
      </c>
      <c r="J77" s="23">
        <v>0</v>
      </c>
      <c r="K77" s="23"/>
      <c r="L77" s="6">
        <f t="shared" si="4"/>
        <v>0</v>
      </c>
    </row>
    <row r="78" spans="1:12" x14ac:dyDescent="0.3">
      <c r="A78" s="2" t="s">
        <v>102</v>
      </c>
      <c r="B78" s="2">
        <v>32399</v>
      </c>
      <c r="C78" s="2" t="s">
        <v>103</v>
      </c>
      <c r="D78" s="4">
        <v>10</v>
      </c>
      <c r="J78" s="102">
        <v>0</v>
      </c>
      <c r="K78" s="23"/>
      <c r="L78" s="6">
        <f t="shared" si="4"/>
        <v>0</v>
      </c>
    </row>
    <row r="79" spans="1:12" x14ac:dyDescent="0.3">
      <c r="A79" s="2" t="s">
        <v>104</v>
      </c>
      <c r="B79" s="2">
        <v>32931</v>
      </c>
      <c r="C79" s="2" t="s">
        <v>49</v>
      </c>
      <c r="D79" s="6">
        <v>330</v>
      </c>
      <c r="J79" s="134">
        <v>98.79</v>
      </c>
      <c r="K79" s="23"/>
      <c r="L79" s="6">
        <f t="shared" si="4"/>
        <v>29.936363636363637</v>
      </c>
    </row>
    <row r="80" spans="1:12" x14ac:dyDescent="0.3">
      <c r="A80" s="2" t="s">
        <v>105</v>
      </c>
      <c r="B80" s="2">
        <v>32941</v>
      </c>
      <c r="C80" s="2" t="s">
        <v>106</v>
      </c>
      <c r="D80" s="4">
        <v>10</v>
      </c>
      <c r="J80" s="23">
        <v>0</v>
      </c>
      <c r="K80" s="23"/>
      <c r="L80" s="6">
        <f t="shared" si="4"/>
        <v>0</v>
      </c>
    </row>
    <row r="81" spans="1:12" x14ac:dyDescent="0.3">
      <c r="A81" s="2" t="s">
        <v>107</v>
      </c>
      <c r="B81" s="2">
        <v>32999</v>
      </c>
      <c r="C81" s="2" t="s">
        <v>108</v>
      </c>
      <c r="D81" s="6">
        <v>270</v>
      </c>
      <c r="J81" s="23">
        <v>117.54</v>
      </c>
      <c r="K81" s="23"/>
      <c r="L81" s="6">
        <f t="shared" si="4"/>
        <v>43.533333333333331</v>
      </c>
    </row>
    <row r="82" spans="1:12" x14ac:dyDescent="0.3">
      <c r="A82" s="2" t="s">
        <v>109</v>
      </c>
      <c r="B82" s="2">
        <v>42273</v>
      </c>
      <c r="C82" s="2" t="s">
        <v>60</v>
      </c>
      <c r="D82" s="6">
        <v>200</v>
      </c>
      <c r="J82" s="23">
        <v>0</v>
      </c>
      <c r="K82" s="23"/>
      <c r="L82" s="6">
        <f t="shared" si="4"/>
        <v>0</v>
      </c>
    </row>
    <row r="83" spans="1:12" hidden="1" x14ac:dyDescent="0.3">
      <c r="A83" s="2"/>
      <c r="B83" s="2"/>
      <c r="C83" s="2"/>
      <c r="D83" s="6"/>
      <c r="J83" s="23"/>
      <c r="K83" s="23"/>
      <c r="L83" s="6" t="e">
        <f t="shared" si="4"/>
        <v>#DIV/0!</v>
      </c>
    </row>
    <row r="84" spans="1:12" x14ac:dyDescent="0.3">
      <c r="A84" s="2" t="s">
        <v>110</v>
      </c>
      <c r="B84" s="2">
        <v>42411</v>
      </c>
      <c r="C84" s="2" t="s">
        <v>111</v>
      </c>
      <c r="D84" s="6">
        <v>200</v>
      </c>
      <c r="J84" s="23">
        <v>0</v>
      </c>
      <c r="K84" s="23"/>
      <c r="L84" s="6">
        <f t="shared" si="4"/>
        <v>0</v>
      </c>
    </row>
    <row r="85" spans="1:12" x14ac:dyDescent="0.3">
      <c r="A85" s="2" t="s">
        <v>197</v>
      </c>
      <c r="B85" s="135">
        <v>42123</v>
      </c>
      <c r="C85" s="135" t="s">
        <v>192</v>
      </c>
      <c r="D85" s="6">
        <v>0</v>
      </c>
      <c r="J85" s="78"/>
      <c r="K85" s="23"/>
      <c r="L85" s="6" t="e">
        <f t="shared" si="4"/>
        <v>#DIV/0!</v>
      </c>
    </row>
    <row r="86" spans="1:12" x14ac:dyDescent="0.3">
      <c r="A86" s="2"/>
      <c r="B86" s="2"/>
      <c r="C86" s="69" t="s">
        <v>193</v>
      </c>
      <c r="D86" s="25">
        <f>SUM(D60:D85)</f>
        <v>2670</v>
      </c>
      <c r="E86" s="3"/>
      <c r="F86" s="3"/>
      <c r="G86" s="3"/>
      <c r="H86" s="3"/>
      <c r="I86" s="3"/>
      <c r="J86" s="24">
        <f>SUM(J60:J85)</f>
        <v>2280.54</v>
      </c>
      <c r="K86" s="24"/>
      <c r="L86" s="6">
        <f t="shared" si="4"/>
        <v>85.413483146067421</v>
      </c>
    </row>
    <row r="87" spans="1:12" x14ac:dyDescent="0.3">
      <c r="A87" s="177" t="s">
        <v>160</v>
      </c>
      <c r="B87" s="177"/>
      <c r="C87" s="177"/>
      <c r="D87" s="173">
        <v>670</v>
      </c>
      <c r="E87" s="178"/>
      <c r="F87" s="178"/>
      <c r="G87" s="178"/>
      <c r="H87" s="178"/>
      <c r="I87" s="178"/>
      <c r="J87" s="189">
        <v>16</v>
      </c>
      <c r="K87" s="189"/>
      <c r="L87" s="211">
        <f t="shared" si="4"/>
        <v>2.3880597014925375</v>
      </c>
    </row>
    <row r="88" spans="1:12" x14ac:dyDescent="0.3">
      <c r="A88" s="19" t="s">
        <v>112</v>
      </c>
      <c r="B88" s="20">
        <v>652690</v>
      </c>
      <c r="C88" s="10" t="s">
        <v>195</v>
      </c>
      <c r="D88" s="13">
        <v>670</v>
      </c>
      <c r="E88" s="35"/>
      <c r="F88" s="35"/>
      <c r="G88" s="35"/>
      <c r="H88" s="35"/>
      <c r="I88" s="35"/>
      <c r="J88" s="36">
        <v>0</v>
      </c>
      <c r="K88" s="23"/>
      <c r="L88" s="2">
        <f>J88/D88*100</f>
        <v>0</v>
      </c>
    </row>
    <row r="89" spans="1:12" x14ac:dyDescent="0.3">
      <c r="A89" s="19" t="s">
        <v>113</v>
      </c>
      <c r="B89" s="20">
        <v>922113</v>
      </c>
      <c r="C89" s="10" t="s">
        <v>155</v>
      </c>
      <c r="D89" s="14"/>
      <c r="E89" s="35"/>
      <c r="F89" s="35"/>
      <c r="G89" s="35"/>
      <c r="H89" s="35"/>
      <c r="I89" s="35"/>
      <c r="J89" s="66"/>
      <c r="K89" s="85"/>
      <c r="L89" s="2" t="e">
        <f t="shared" ref="L89:L91" si="5">J89/D89*100</f>
        <v>#DIV/0!</v>
      </c>
    </row>
    <row r="90" spans="1:12" x14ac:dyDescent="0.3">
      <c r="A90" s="19" t="s">
        <v>146</v>
      </c>
      <c r="B90" s="20">
        <v>922213</v>
      </c>
      <c r="C90" s="10" t="s">
        <v>156</v>
      </c>
      <c r="D90" s="13">
        <v>0</v>
      </c>
      <c r="E90" s="35"/>
      <c r="F90" s="35"/>
      <c r="G90" s="35"/>
      <c r="H90" s="35"/>
      <c r="I90" s="35"/>
      <c r="J90" s="36"/>
      <c r="K90" s="23"/>
      <c r="L90" s="2" t="e">
        <f t="shared" si="5"/>
        <v>#DIV/0!</v>
      </c>
    </row>
    <row r="91" spans="1:12" x14ac:dyDescent="0.3">
      <c r="A91" s="5"/>
      <c r="B91" s="5"/>
      <c r="C91" s="54" t="s">
        <v>231</v>
      </c>
      <c r="D91" s="34">
        <f>SUM(D88:D90)</f>
        <v>670</v>
      </c>
      <c r="E91" s="37"/>
      <c r="F91" s="37"/>
      <c r="G91" s="37"/>
      <c r="H91" s="37"/>
      <c r="I91" s="37"/>
      <c r="J91" s="38">
        <v>16</v>
      </c>
      <c r="K91" s="24"/>
      <c r="L91" s="6">
        <f t="shared" si="5"/>
        <v>2.3880597014925375</v>
      </c>
    </row>
    <row r="92" spans="1:12" x14ac:dyDescent="0.3">
      <c r="A92" s="27" t="s">
        <v>1</v>
      </c>
      <c r="B92" s="27" t="s">
        <v>2</v>
      </c>
      <c r="C92" s="27" t="s">
        <v>3</v>
      </c>
      <c r="D92" s="27" t="s">
        <v>4</v>
      </c>
      <c r="E92" s="28"/>
      <c r="F92" s="28"/>
      <c r="G92" s="28"/>
      <c r="H92" s="28"/>
      <c r="I92" s="28"/>
      <c r="J92" s="29"/>
      <c r="K92" s="29"/>
      <c r="L92" s="148"/>
    </row>
    <row r="93" spans="1:12" x14ac:dyDescent="0.3">
      <c r="A93" s="2" t="s">
        <v>114</v>
      </c>
      <c r="B93" s="2">
        <v>32211</v>
      </c>
      <c r="C93" s="2" t="s">
        <v>12</v>
      </c>
      <c r="D93" s="6">
        <v>0</v>
      </c>
      <c r="J93" s="63">
        <v>0</v>
      </c>
      <c r="K93" s="63"/>
      <c r="L93" s="6" t="e">
        <f>J93/D93*100</f>
        <v>#DIV/0!</v>
      </c>
    </row>
    <row r="94" spans="1:12" x14ac:dyDescent="0.3">
      <c r="A94" s="2" t="s">
        <v>115</v>
      </c>
      <c r="B94" s="2">
        <v>32219</v>
      </c>
      <c r="C94" s="2" t="s">
        <v>116</v>
      </c>
      <c r="D94" s="6">
        <v>0</v>
      </c>
      <c r="J94" s="63">
        <v>0</v>
      </c>
      <c r="K94" s="63"/>
      <c r="L94" s="6" t="e">
        <f t="shared" ref="L94:L102" si="6">J94/D94*100</f>
        <v>#DIV/0!</v>
      </c>
    </row>
    <row r="95" spans="1:12" x14ac:dyDescent="0.3">
      <c r="A95" s="2" t="s">
        <v>117</v>
      </c>
      <c r="B95" s="2">
        <v>32311</v>
      </c>
      <c r="C95" s="2" t="s">
        <v>118</v>
      </c>
      <c r="D95" s="4">
        <v>0</v>
      </c>
      <c r="J95" s="63">
        <v>0</v>
      </c>
      <c r="K95" s="63"/>
      <c r="L95" s="6" t="e">
        <f t="shared" si="6"/>
        <v>#DIV/0!</v>
      </c>
    </row>
    <row r="96" spans="1:12" x14ac:dyDescent="0.3">
      <c r="A96" s="2" t="s">
        <v>119</v>
      </c>
      <c r="B96" s="2">
        <v>32313</v>
      </c>
      <c r="C96" s="2" t="s">
        <v>30</v>
      </c>
      <c r="D96" s="6">
        <v>0</v>
      </c>
      <c r="F96" s="1"/>
      <c r="J96" s="63">
        <v>0</v>
      </c>
      <c r="K96" s="63"/>
      <c r="L96" s="6" t="e">
        <f t="shared" si="6"/>
        <v>#DIV/0!</v>
      </c>
    </row>
    <row r="97" spans="1:12" x14ac:dyDescent="0.3">
      <c r="A97" s="2" t="s">
        <v>120</v>
      </c>
      <c r="B97" s="2">
        <v>32329</v>
      </c>
      <c r="C97" s="2" t="s">
        <v>121</v>
      </c>
      <c r="D97" s="4">
        <v>0</v>
      </c>
      <c r="F97" s="1"/>
      <c r="J97" s="63">
        <v>0</v>
      </c>
      <c r="K97" s="63"/>
      <c r="L97" s="6" t="e">
        <f t="shared" si="6"/>
        <v>#DIV/0!</v>
      </c>
    </row>
    <row r="98" spans="1:12" x14ac:dyDescent="0.3">
      <c r="A98" s="2" t="s">
        <v>122</v>
      </c>
      <c r="B98" s="2">
        <v>32359</v>
      </c>
      <c r="C98" s="2" t="s">
        <v>123</v>
      </c>
      <c r="D98" s="6">
        <v>0</v>
      </c>
      <c r="J98" s="63">
        <v>0</v>
      </c>
      <c r="K98" s="63"/>
      <c r="L98" s="6" t="e">
        <f t="shared" si="6"/>
        <v>#DIV/0!</v>
      </c>
    </row>
    <row r="99" spans="1:12" x14ac:dyDescent="0.3">
      <c r="A99" s="2" t="s">
        <v>124</v>
      </c>
      <c r="B99" s="2">
        <v>32999</v>
      </c>
      <c r="C99" s="2" t="s">
        <v>125</v>
      </c>
      <c r="D99" s="6">
        <v>670</v>
      </c>
      <c r="J99" s="134">
        <v>16</v>
      </c>
      <c r="K99" s="63"/>
      <c r="L99" s="6">
        <f t="shared" si="6"/>
        <v>2.3880597014925375</v>
      </c>
    </row>
    <row r="100" spans="1:12" x14ac:dyDescent="0.3">
      <c r="A100" s="2" t="s">
        <v>126</v>
      </c>
      <c r="B100" s="2">
        <v>42273</v>
      </c>
      <c r="C100" s="2" t="s">
        <v>60</v>
      </c>
      <c r="D100" s="6">
        <v>0</v>
      </c>
      <c r="J100" s="63">
        <v>0</v>
      </c>
      <c r="K100" s="63"/>
      <c r="L100" s="6" t="e">
        <f t="shared" si="6"/>
        <v>#DIV/0!</v>
      </c>
    </row>
    <row r="101" spans="1:12" x14ac:dyDescent="0.3">
      <c r="A101" s="2"/>
      <c r="B101" s="2"/>
      <c r="C101" s="69" t="s">
        <v>193</v>
      </c>
      <c r="D101" s="25">
        <f>SUM(D93:I100)</f>
        <v>670</v>
      </c>
      <c r="E101" s="3"/>
      <c r="F101" s="3"/>
      <c r="G101" s="3"/>
      <c r="H101" s="3"/>
      <c r="I101" s="3"/>
      <c r="J101" s="64">
        <v>16</v>
      </c>
      <c r="K101" s="64"/>
      <c r="L101" s="6">
        <f t="shared" si="6"/>
        <v>2.3880597014925375</v>
      </c>
    </row>
    <row r="102" spans="1:12" ht="35.4" customHeight="1" x14ac:dyDescent="0.3">
      <c r="A102" s="217" t="s">
        <v>293</v>
      </c>
      <c r="B102" s="218"/>
      <c r="C102" s="218"/>
      <c r="D102" s="173">
        <v>1761540</v>
      </c>
      <c r="E102" s="178"/>
      <c r="F102" s="178"/>
      <c r="G102" s="178"/>
      <c r="H102" s="178"/>
      <c r="I102" s="178"/>
      <c r="J102" s="189">
        <v>1079160.3899999999</v>
      </c>
      <c r="K102" s="189"/>
      <c r="L102" s="211">
        <f t="shared" si="6"/>
        <v>61.262326714125138</v>
      </c>
    </row>
    <row r="103" spans="1:12" x14ac:dyDescent="0.3">
      <c r="A103" s="18" t="s">
        <v>127</v>
      </c>
      <c r="B103" s="15">
        <v>636120</v>
      </c>
      <c r="C103" s="11" t="s">
        <v>195</v>
      </c>
      <c r="D103" s="14">
        <v>4681440</v>
      </c>
      <c r="E103" s="62"/>
      <c r="F103" s="62"/>
      <c r="G103" s="62"/>
      <c r="H103" s="62"/>
      <c r="I103" s="62"/>
      <c r="J103" s="63">
        <v>1079160.3899999999</v>
      </c>
      <c r="K103" s="63"/>
      <c r="L103" s="167">
        <f>J103/D103*100</f>
        <v>23.051889803137492</v>
      </c>
    </row>
    <row r="104" spans="1:12" x14ac:dyDescent="0.3">
      <c r="A104" s="18" t="s">
        <v>128</v>
      </c>
      <c r="B104" s="15">
        <v>922113</v>
      </c>
      <c r="C104" s="11" t="s">
        <v>155</v>
      </c>
      <c r="D104" s="14"/>
      <c r="E104" s="62"/>
      <c r="F104" s="62"/>
      <c r="G104" s="62"/>
      <c r="H104" s="62"/>
      <c r="I104" s="62"/>
      <c r="J104" s="67">
        <v>266.10000000000002</v>
      </c>
      <c r="K104" s="85"/>
      <c r="L104" s="167" t="e">
        <f t="shared" ref="L104:L106" si="7">J104/D104*100</f>
        <v>#DIV/0!</v>
      </c>
    </row>
    <row r="105" spans="1:12" x14ac:dyDescent="0.3">
      <c r="A105" s="18" t="s">
        <v>146</v>
      </c>
      <c r="B105" s="15">
        <v>922213</v>
      </c>
      <c r="C105" s="11" t="s">
        <v>156</v>
      </c>
      <c r="D105" s="15">
        <v>0</v>
      </c>
      <c r="E105" s="62"/>
      <c r="F105" s="62"/>
      <c r="G105" s="62"/>
      <c r="H105" s="62"/>
      <c r="I105" s="62"/>
      <c r="J105" s="63">
        <v>0</v>
      </c>
      <c r="K105" s="23"/>
      <c r="L105" s="167" t="e">
        <f t="shared" si="7"/>
        <v>#DIV/0!</v>
      </c>
    </row>
    <row r="106" spans="1:12" x14ac:dyDescent="0.3">
      <c r="A106" s="11"/>
      <c r="B106" s="11"/>
      <c r="C106" s="16" t="s">
        <v>231</v>
      </c>
      <c r="D106" s="17">
        <f>SUM(D103:D105)</f>
        <v>4681440</v>
      </c>
      <c r="E106" s="62"/>
      <c r="F106" s="62"/>
      <c r="G106" s="62"/>
      <c r="H106" s="62"/>
      <c r="I106" s="62"/>
      <c r="J106" s="64">
        <f>SUM(J103:J105)</f>
        <v>1079426.49</v>
      </c>
      <c r="K106" s="24"/>
      <c r="L106" s="167">
        <f t="shared" si="7"/>
        <v>23.057573951604635</v>
      </c>
    </row>
    <row r="107" spans="1:12" hidden="1" x14ac:dyDescent="0.3">
      <c r="A107" s="11"/>
      <c r="B107" s="11"/>
      <c r="C107" s="18"/>
      <c r="D107" s="12"/>
      <c r="J107" s="23"/>
      <c r="K107" s="23"/>
      <c r="L107" s="163" t="e">
        <f t="shared" ref="L107:L116" si="8">K107/J107*100</f>
        <v>#DIV/0!</v>
      </c>
    </row>
    <row r="108" spans="1:12" x14ac:dyDescent="0.3">
      <c r="A108" s="27" t="s">
        <v>1</v>
      </c>
      <c r="B108" s="27" t="s">
        <v>2</v>
      </c>
      <c r="C108" s="27" t="s">
        <v>129</v>
      </c>
      <c r="D108" s="27" t="s">
        <v>4</v>
      </c>
      <c r="E108" s="28"/>
      <c r="F108" s="28"/>
      <c r="G108" s="28"/>
      <c r="H108" s="28"/>
      <c r="I108" s="28"/>
      <c r="J108" s="29"/>
      <c r="K108" s="29"/>
      <c r="L108" s="175"/>
    </row>
    <row r="109" spans="1:12" x14ac:dyDescent="0.3">
      <c r="A109" s="18" t="s">
        <v>147</v>
      </c>
      <c r="B109" s="15">
        <v>31111</v>
      </c>
      <c r="C109" s="18" t="s">
        <v>151</v>
      </c>
      <c r="D109" s="14">
        <v>1221050</v>
      </c>
      <c r="J109" s="63">
        <v>646584.22</v>
      </c>
      <c r="K109" s="23"/>
      <c r="L109" s="163">
        <f>J109/D109*100</f>
        <v>52.953132140370997</v>
      </c>
    </row>
    <row r="110" spans="1:12" x14ac:dyDescent="0.3">
      <c r="A110" s="18" t="s">
        <v>148</v>
      </c>
      <c r="B110" s="15">
        <v>31219</v>
      </c>
      <c r="C110" s="18" t="s">
        <v>152</v>
      </c>
      <c r="D110" s="14">
        <v>59730</v>
      </c>
      <c r="J110" s="63">
        <v>27297.81</v>
      </c>
      <c r="K110" s="23"/>
      <c r="L110" s="163">
        <f t="shared" ref="L110:L115" si="9">J110/D110*100</f>
        <v>45.70200904068308</v>
      </c>
    </row>
    <row r="111" spans="1:12" x14ac:dyDescent="0.3">
      <c r="A111" s="18" t="s">
        <v>149</v>
      </c>
      <c r="B111" s="15">
        <v>31311</v>
      </c>
      <c r="C111" s="18" t="s">
        <v>153</v>
      </c>
      <c r="D111" s="14">
        <v>256160</v>
      </c>
      <c r="J111" s="63">
        <v>151504.48000000001</v>
      </c>
      <c r="K111" s="23"/>
      <c r="L111" s="163">
        <f t="shared" si="9"/>
        <v>59.14447220487196</v>
      </c>
    </row>
    <row r="112" spans="1:12" x14ac:dyDescent="0.3">
      <c r="A112" s="18" t="s">
        <v>150</v>
      </c>
      <c r="B112" s="15">
        <v>31321</v>
      </c>
      <c r="C112" s="18" t="s">
        <v>154</v>
      </c>
      <c r="D112" s="14">
        <v>211330</v>
      </c>
      <c r="J112" s="63">
        <v>105124.83</v>
      </c>
      <c r="K112" s="23"/>
      <c r="L112" s="163">
        <f t="shared" si="9"/>
        <v>49.744395022003502</v>
      </c>
    </row>
    <row r="113" spans="1:13" x14ac:dyDescent="0.3">
      <c r="A113" s="2" t="s">
        <v>130</v>
      </c>
      <c r="B113" s="20">
        <v>32999</v>
      </c>
      <c r="C113" s="19" t="s">
        <v>131</v>
      </c>
      <c r="D113" s="13">
        <v>13270</v>
      </c>
      <c r="J113" s="63">
        <v>1873.5</v>
      </c>
      <c r="K113" s="23"/>
      <c r="L113" s="163">
        <f t="shared" si="9"/>
        <v>14.118311981914092</v>
      </c>
    </row>
    <row r="114" spans="1:13" x14ac:dyDescent="0.3">
      <c r="A114" s="2" t="s">
        <v>288</v>
      </c>
      <c r="B114" s="20">
        <v>42123</v>
      </c>
      <c r="C114" s="19" t="s">
        <v>289</v>
      </c>
      <c r="D114" s="13">
        <v>2919900</v>
      </c>
      <c r="J114" s="63">
        <v>416033.8</v>
      </c>
      <c r="K114" s="23"/>
      <c r="L114" s="163">
        <f t="shared" si="9"/>
        <v>14.248220829480463</v>
      </c>
    </row>
    <row r="115" spans="1:13" x14ac:dyDescent="0.3">
      <c r="A115" s="2"/>
      <c r="B115" s="2"/>
      <c r="C115" s="69" t="s">
        <v>193</v>
      </c>
      <c r="D115" s="34">
        <f>SUM(D109:D114)</f>
        <v>4681440</v>
      </c>
      <c r="E115" s="3"/>
      <c r="F115" s="3"/>
      <c r="G115" s="3"/>
      <c r="H115" s="3"/>
      <c r="I115" s="3"/>
      <c r="J115" s="64">
        <f>SUM(J109:J114)</f>
        <v>1348418.64</v>
      </c>
      <c r="K115" s="24"/>
      <c r="L115" s="163">
        <f t="shared" si="9"/>
        <v>28.803501486722034</v>
      </c>
    </row>
    <row r="116" spans="1:13" x14ac:dyDescent="0.3">
      <c r="A116" s="190" t="s">
        <v>292</v>
      </c>
      <c r="B116" s="190"/>
      <c r="C116" s="190"/>
      <c r="D116" s="186">
        <v>2660</v>
      </c>
      <c r="E116" s="191"/>
      <c r="F116" s="191"/>
      <c r="G116" s="191"/>
      <c r="H116" s="191"/>
      <c r="I116" s="191"/>
      <c r="J116" s="189">
        <v>0</v>
      </c>
      <c r="K116" s="189"/>
      <c r="L116" s="144" t="e">
        <f t="shared" si="8"/>
        <v>#DIV/0!</v>
      </c>
    </row>
    <row r="117" spans="1:13" x14ac:dyDescent="0.3">
      <c r="A117" s="18" t="s">
        <v>132</v>
      </c>
      <c r="B117" s="18">
        <v>638110</v>
      </c>
      <c r="C117" s="18" t="s">
        <v>195</v>
      </c>
      <c r="D117" s="17">
        <v>2660</v>
      </c>
      <c r="E117" s="3"/>
      <c r="F117" s="3"/>
      <c r="G117" s="3"/>
      <c r="H117" s="3"/>
      <c r="I117" s="3"/>
      <c r="J117" s="24">
        <v>0</v>
      </c>
      <c r="K117" s="24"/>
      <c r="L117" s="69">
        <f>J117/D117*100</f>
        <v>0</v>
      </c>
    </row>
    <row r="118" spans="1:13" x14ac:dyDescent="0.3">
      <c r="A118" s="16"/>
      <c r="B118" s="16"/>
      <c r="C118" s="16"/>
      <c r="D118" s="17"/>
      <c r="J118" s="23"/>
      <c r="K118" s="23"/>
      <c r="L118" s="69" t="e">
        <f>J118/D118*100</f>
        <v>#DIV/0!</v>
      </c>
    </row>
    <row r="119" spans="1:13" x14ac:dyDescent="0.3">
      <c r="A119" s="32" t="s">
        <v>1</v>
      </c>
      <c r="B119" s="32" t="s">
        <v>2</v>
      </c>
      <c r="C119" s="32" t="s">
        <v>3</v>
      </c>
      <c r="D119" s="32" t="s">
        <v>4</v>
      </c>
      <c r="E119" s="28"/>
      <c r="F119" s="28"/>
      <c r="G119" s="28"/>
      <c r="H119" s="28"/>
      <c r="I119" s="28"/>
      <c r="J119" s="29"/>
      <c r="K119" s="29"/>
      <c r="L119" s="148"/>
    </row>
    <row r="120" spans="1:13" x14ac:dyDescent="0.3">
      <c r="A120" s="2" t="s">
        <v>133</v>
      </c>
      <c r="B120" s="2">
        <v>32999</v>
      </c>
      <c r="C120" s="2" t="s">
        <v>131</v>
      </c>
      <c r="D120" s="25">
        <v>2660</v>
      </c>
      <c r="E120" s="3"/>
      <c r="F120" s="3"/>
      <c r="G120" s="3"/>
      <c r="H120" s="3"/>
      <c r="I120" s="3"/>
      <c r="J120" s="24">
        <v>0</v>
      </c>
      <c r="K120" s="24"/>
      <c r="L120" s="69">
        <f>J120/D120*100</f>
        <v>0</v>
      </c>
    </row>
    <row r="121" spans="1:13" x14ac:dyDescent="0.3">
      <c r="A121" s="2"/>
      <c r="B121" s="2"/>
      <c r="C121" s="2"/>
      <c r="D121" s="2"/>
      <c r="J121" s="23"/>
      <c r="K121" s="23"/>
      <c r="L121" s="69" t="e">
        <f>J121/D121*100</f>
        <v>#DIV/0!</v>
      </c>
    </row>
    <row r="122" spans="1:13" x14ac:dyDescent="0.3">
      <c r="A122" s="190" t="s">
        <v>261</v>
      </c>
      <c r="B122" s="192"/>
      <c r="C122" s="192"/>
      <c r="D122" s="186">
        <v>4650</v>
      </c>
      <c r="E122" s="191"/>
      <c r="F122" s="191"/>
      <c r="G122" s="191"/>
      <c r="H122" s="191"/>
      <c r="I122" s="191"/>
      <c r="J122" s="189">
        <v>1889.75</v>
      </c>
      <c r="K122" s="189"/>
      <c r="L122" s="214">
        <f>J122/D122*100</f>
        <v>40.63978494623656</v>
      </c>
    </row>
    <row r="123" spans="1:13" x14ac:dyDescent="0.3">
      <c r="A123" s="18" t="s">
        <v>134</v>
      </c>
      <c r="B123" s="11">
        <v>633130</v>
      </c>
      <c r="C123" s="11" t="s">
        <v>195</v>
      </c>
      <c r="D123" s="14">
        <v>4650</v>
      </c>
      <c r="J123" s="23">
        <v>1889.75</v>
      </c>
      <c r="K123" s="102"/>
      <c r="L123" s="163">
        <f>J123/D123*100</f>
        <v>40.63978494623656</v>
      </c>
      <c r="M123" s="62"/>
    </row>
    <row r="124" spans="1:13" x14ac:dyDescent="0.3">
      <c r="A124" s="18" t="s">
        <v>246</v>
      </c>
      <c r="B124" s="11">
        <v>922113</v>
      </c>
      <c r="C124" s="11" t="s">
        <v>263</v>
      </c>
      <c r="D124" s="14"/>
      <c r="J124" s="85"/>
      <c r="K124" s="85"/>
      <c r="L124" s="163" t="e">
        <f t="shared" ref="L124:L126" si="10">J124/D124*100</f>
        <v>#DIV/0!</v>
      </c>
      <c r="M124" s="62"/>
    </row>
    <row r="125" spans="1:13" x14ac:dyDescent="0.3">
      <c r="A125" s="18" t="s">
        <v>146</v>
      </c>
      <c r="B125" s="11">
        <v>922213</v>
      </c>
      <c r="C125" s="11" t="s">
        <v>262</v>
      </c>
      <c r="D125" s="14"/>
      <c r="J125" s="23"/>
      <c r="K125" s="143"/>
      <c r="L125" s="163" t="e">
        <f t="shared" si="10"/>
        <v>#DIV/0!</v>
      </c>
      <c r="M125" s="62"/>
    </row>
    <row r="126" spans="1:13" x14ac:dyDescent="0.3">
      <c r="A126" s="16"/>
      <c r="B126" s="9"/>
      <c r="C126" s="16" t="s">
        <v>231</v>
      </c>
      <c r="D126" s="17">
        <v>4650</v>
      </c>
      <c r="J126" s="24">
        <v>1889.75</v>
      </c>
      <c r="K126" s="24"/>
      <c r="L126" s="163">
        <f t="shared" si="10"/>
        <v>40.63978494623656</v>
      </c>
      <c r="M126" s="62"/>
    </row>
    <row r="127" spans="1:13" x14ac:dyDescent="0.3">
      <c r="A127" s="27" t="s">
        <v>1</v>
      </c>
      <c r="B127" s="27" t="s">
        <v>2</v>
      </c>
      <c r="C127" s="27" t="s">
        <v>3</v>
      </c>
      <c r="D127" s="27" t="s">
        <v>4</v>
      </c>
      <c r="E127" s="28"/>
      <c r="F127" s="28"/>
      <c r="G127" s="28"/>
      <c r="H127" s="28"/>
      <c r="I127" s="28"/>
      <c r="J127" s="140"/>
      <c r="K127" s="140"/>
      <c r="L127" s="175"/>
      <c r="M127" s="62"/>
    </row>
    <row r="128" spans="1:13" x14ac:dyDescent="0.3">
      <c r="A128" s="136" t="s">
        <v>268</v>
      </c>
      <c r="B128" s="137">
        <v>31112</v>
      </c>
      <c r="C128" s="136" t="s">
        <v>272</v>
      </c>
      <c r="D128" s="138">
        <v>0</v>
      </c>
      <c r="E128" s="139"/>
      <c r="F128" s="139"/>
      <c r="G128" s="139"/>
      <c r="H128" s="139"/>
      <c r="I128" s="139"/>
      <c r="J128" s="200">
        <v>463.3</v>
      </c>
      <c r="K128" s="138"/>
      <c r="L128" s="163" t="e">
        <f>J128/D128*100</f>
        <v>#DIV/0!</v>
      </c>
      <c r="M128" s="62"/>
    </row>
    <row r="129" spans="1:13" x14ac:dyDescent="0.3">
      <c r="A129" s="136" t="s">
        <v>269</v>
      </c>
      <c r="B129" s="137">
        <v>31219</v>
      </c>
      <c r="C129" s="136" t="s">
        <v>273</v>
      </c>
      <c r="D129" s="138">
        <v>0</v>
      </c>
      <c r="E129" s="139"/>
      <c r="F129" s="139"/>
      <c r="G129" s="139"/>
      <c r="H129" s="139"/>
      <c r="I129" s="139"/>
      <c r="J129" s="200">
        <v>0</v>
      </c>
      <c r="K129" s="138"/>
      <c r="L129" s="163" t="e">
        <f t="shared" ref="L129:L141" si="11">J129/D129*100</f>
        <v>#DIV/0!</v>
      </c>
      <c r="M129" s="62"/>
    </row>
    <row r="130" spans="1:13" x14ac:dyDescent="0.3">
      <c r="A130" s="136" t="s">
        <v>270</v>
      </c>
      <c r="B130" s="137">
        <v>31321</v>
      </c>
      <c r="C130" s="136" t="s">
        <v>154</v>
      </c>
      <c r="D130" s="138">
        <v>0</v>
      </c>
      <c r="E130" s="139"/>
      <c r="F130" s="139"/>
      <c r="G130" s="139"/>
      <c r="H130" s="139"/>
      <c r="I130" s="139"/>
      <c r="J130" s="200">
        <v>76.45</v>
      </c>
      <c r="K130" s="138"/>
      <c r="L130" s="163" t="e">
        <f t="shared" si="11"/>
        <v>#DIV/0!</v>
      </c>
      <c r="M130" s="62"/>
    </row>
    <row r="131" spans="1:13" x14ac:dyDescent="0.3">
      <c r="A131" s="136" t="s">
        <v>271</v>
      </c>
      <c r="B131" s="137">
        <v>32121</v>
      </c>
      <c r="C131" s="136" t="s">
        <v>274</v>
      </c>
      <c r="D131" s="138">
        <v>0</v>
      </c>
      <c r="E131" s="139"/>
      <c r="F131" s="139"/>
      <c r="G131" s="139"/>
      <c r="H131" s="139"/>
      <c r="I131" s="139"/>
      <c r="J131" s="200">
        <v>0</v>
      </c>
      <c r="K131" s="138"/>
      <c r="L131" s="163" t="e">
        <f t="shared" si="11"/>
        <v>#DIV/0!</v>
      </c>
      <c r="M131" s="62"/>
    </row>
    <row r="132" spans="1:13" x14ac:dyDescent="0.3">
      <c r="A132" s="2" t="s">
        <v>135</v>
      </c>
      <c r="B132" s="2">
        <v>32119</v>
      </c>
      <c r="C132" s="2" t="s">
        <v>76</v>
      </c>
      <c r="D132" s="6">
        <v>740</v>
      </c>
      <c r="J132" s="201">
        <v>367</v>
      </c>
      <c r="K132" s="141"/>
      <c r="L132" s="163">
        <f t="shared" si="11"/>
        <v>49.594594594594597</v>
      </c>
      <c r="M132" s="62"/>
    </row>
    <row r="133" spans="1:13" x14ac:dyDescent="0.3">
      <c r="A133" s="2" t="s">
        <v>136</v>
      </c>
      <c r="B133" s="2">
        <v>32131</v>
      </c>
      <c r="C133" s="2" t="s">
        <v>137</v>
      </c>
      <c r="D133" s="6">
        <v>40</v>
      </c>
      <c r="J133" s="201">
        <v>0</v>
      </c>
      <c r="K133" s="141"/>
      <c r="L133" s="163">
        <f t="shared" si="11"/>
        <v>0</v>
      </c>
      <c r="M133" s="62"/>
    </row>
    <row r="134" spans="1:13" x14ac:dyDescent="0.3">
      <c r="A134" s="2" t="s">
        <v>138</v>
      </c>
      <c r="B134" s="2">
        <v>32211</v>
      </c>
      <c r="C134" s="2" t="s">
        <v>80</v>
      </c>
      <c r="D134" s="6">
        <v>80</v>
      </c>
      <c r="J134" s="201">
        <v>365.07</v>
      </c>
      <c r="K134" s="141"/>
      <c r="L134" s="163">
        <f t="shared" si="11"/>
        <v>456.33749999999998</v>
      </c>
      <c r="M134" s="62"/>
    </row>
    <row r="135" spans="1:13" x14ac:dyDescent="0.3">
      <c r="A135" s="2" t="s">
        <v>139</v>
      </c>
      <c r="B135" s="2">
        <v>32229</v>
      </c>
      <c r="C135" s="2" t="s">
        <v>140</v>
      </c>
      <c r="D135" s="6">
        <v>400</v>
      </c>
      <c r="J135" s="201">
        <v>0</v>
      </c>
      <c r="K135" s="141"/>
      <c r="L135" s="163">
        <f t="shared" si="11"/>
        <v>0</v>
      </c>
      <c r="M135" s="62"/>
    </row>
    <row r="136" spans="1:13" x14ac:dyDescent="0.3">
      <c r="A136" s="2" t="s">
        <v>141</v>
      </c>
      <c r="B136" s="2">
        <v>32319</v>
      </c>
      <c r="C136" s="2" t="s">
        <v>142</v>
      </c>
      <c r="D136" s="6">
        <v>70</v>
      </c>
      <c r="J136" s="201">
        <v>325</v>
      </c>
      <c r="K136" s="141"/>
      <c r="L136" s="163">
        <f t="shared" si="11"/>
        <v>464.28571428571433</v>
      </c>
      <c r="M136" s="62"/>
    </row>
    <row r="137" spans="1:13" x14ac:dyDescent="0.3">
      <c r="A137" s="2" t="s">
        <v>143</v>
      </c>
      <c r="B137" s="2">
        <v>32999</v>
      </c>
      <c r="C137" s="2" t="s">
        <v>290</v>
      </c>
      <c r="D137" s="6">
        <v>3320</v>
      </c>
      <c r="J137" s="201">
        <v>0</v>
      </c>
      <c r="K137" s="141"/>
      <c r="L137" s="163">
        <f t="shared" si="11"/>
        <v>0</v>
      </c>
      <c r="M137" s="62"/>
    </row>
    <row r="138" spans="1:13" hidden="1" x14ac:dyDescent="0.3">
      <c r="A138" s="2"/>
      <c r="B138" s="2"/>
      <c r="C138" s="2"/>
      <c r="D138" s="6"/>
      <c r="J138" s="201"/>
      <c r="K138" s="141"/>
      <c r="L138" s="163" t="e">
        <f t="shared" si="11"/>
        <v>#DIV/0!</v>
      </c>
      <c r="M138" s="62"/>
    </row>
    <row r="139" spans="1:13" hidden="1" x14ac:dyDescent="0.3">
      <c r="A139" s="2"/>
      <c r="B139" s="2"/>
      <c r="C139" s="2"/>
      <c r="D139" s="6"/>
      <c r="J139" s="201"/>
      <c r="K139" s="141"/>
      <c r="L139" s="163" t="e">
        <f t="shared" si="11"/>
        <v>#DIV/0!</v>
      </c>
      <c r="M139" s="62"/>
    </row>
    <row r="140" spans="1:13" x14ac:dyDescent="0.3">
      <c r="A140" s="2" t="s">
        <v>275</v>
      </c>
      <c r="B140" s="2">
        <v>42273</v>
      </c>
      <c r="C140" s="2" t="s">
        <v>276</v>
      </c>
      <c r="D140" s="6"/>
      <c r="J140" s="201">
        <v>33.29</v>
      </c>
      <c r="K140" s="141"/>
      <c r="L140" s="163" t="e">
        <f t="shared" si="11"/>
        <v>#DIV/0!</v>
      </c>
      <c r="M140" s="62"/>
    </row>
    <row r="141" spans="1:13" x14ac:dyDescent="0.3">
      <c r="A141" s="2"/>
      <c r="B141" s="2"/>
      <c r="C141" s="69" t="s">
        <v>193</v>
      </c>
      <c r="D141" s="25">
        <v>4650</v>
      </c>
      <c r="E141" s="3"/>
      <c r="F141" s="3"/>
      <c r="G141" s="3"/>
      <c r="H141" s="3"/>
      <c r="I141" s="3"/>
      <c r="J141" s="202">
        <f>SUM(J128:J140)</f>
        <v>1630.11</v>
      </c>
      <c r="K141" s="142"/>
      <c r="L141" s="163">
        <f t="shared" si="11"/>
        <v>35.056129032258063</v>
      </c>
      <c r="M141" s="62"/>
    </row>
    <row r="142" spans="1:13" ht="18.75" customHeight="1" x14ac:dyDescent="0.3">
      <c r="A142" s="182" t="s">
        <v>241</v>
      </c>
      <c r="B142" s="182"/>
      <c r="C142" s="182"/>
      <c r="D142" s="183">
        <v>6640</v>
      </c>
      <c r="E142" s="193"/>
      <c r="F142" s="193"/>
      <c r="G142" s="193"/>
      <c r="H142" s="193"/>
      <c r="I142" s="193"/>
      <c r="J142" s="185">
        <v>0</v>
      </c>
      <c r="K142" s="185"/>
      <c r="L142" s="144" t="e">
        <f t="shared" ref="L142:L172" si="12">K142/J142*100</f>
        <v>#DIV/0!</v>
      </c>
    </row>
    <row r="143" spans="1:13" ht="29.4" customHeight="1" x14ac:dyDescent="0.3">
      <c r="A143" s="86" t="s">
        <v>144</v>
      </c>
      <c r="B143" s="87">
        <v>638110</v>
      </c>
      <c r="C143" s="88" t="s">
        <v>235</v>
      </c>
      <c r="D143" s="89">
        <v>6640</v>
      </c>
      <c r="E143" s="90"/>
      <c r="F143" s="90"/>
      <c r="G143" s="90"/>
      <c r="H143" s="90"/>
      <c r="I143" s="90"/>
      <c r="J143" s="91">
        <v>0</v>
      </c>
      <c r="K143" s="104"/>
      <c r="L143" s="2">
        <f>J143/D143*100</f>
        <v>0</v>
      </c>
    </row>
    <row r="144" spans="1:13" ht="15" customHeight="1" x14ac:dyDescent="0.3">
      <c r="A144" s="86" t="s">
        <v>247</v>
      </c>
      <c r="B144" s="87">
        <v>922113</v>
      </c>
      <c r="C144" s="94" t="s">
        <v>237</v>
      </c>
      <c r="D144" s="89"/>
      <c r="E144" s="90"/>
      <c r="F144" s="90"/>
      <c r="G144" s="90"/>
      <c r="H144" s="90"/>
      <c r="I144" s="90"/>
      <c r="J144" s="91"/>
      <c r="K144" s="23"/>
      <c r="L144" s="2"/>
    </row>
    <row r="145" spans="1:12" ht="14.4" customHeight="1" x14ac:dyDescent="0.3">
      <c r="A145" s="86" t="s">
        <v>146</v>
      </c>
      <c r="B145" s="87">
        <v>922113</v>
      </c>
      <c r="C145" s="94" t="s">
        <v>238</v>
      </c>
      <c r="D145" s="89"/>
      <c r="E145" s="90"/>
      <c r="F145" s="90"/>
      <c r="G145" s="90"/>
      <c r="H145" s="90"/>
      <c r="I145" s="90"/>
      <c r="J145" s="91"/>
      <c r="K145" s="23"/>
      <c r="L145" s="2"/>
    </row>
    <row r="146" spans="1:12" ht="15" customHeight="1" x14ac:dyDescent="0.3">
      <c r="A146" s="86"/>
      <c r="B146" s="87"/>
      <c r="C146" s="95" t="s">
        <v>231</v>
      </c>
      <c r="D146" s="96">
        <v>6640</v>
      </c>
      <c r="E146" s="97"/>
      <c r="F146" s="97"/>
      <c r="G146" s="97"/>
      <c r="H146" s="97"/>
      <c r="I146" s="97"/>
      <c r="J146" s="98">
        <v>0</v>
      </c>
      <c r="K146" s="24"/>
      <c r="L146" s="2">
        <f t="shared" ref="L146" si="13">J146/D146*100</f>
        <v>0</v>
      </c>
    </row>
    <row r="147" spans="1:12" ht="21.6" customHeight="1" x14ac:dyDescent="0.3">
      <c r="A147" s="55" t="s">
        <v>158</v>
      </c>
      <c r="B147" s="56" t="s">
        <v>2</v>
      </c>
      <c r="C147" s="57" t="s">
        <v>3</v>
      </c>
      <c r="D147" s="57" t="s">
        <v>4</v>
      </c>
      <c r="E147" s="58"/>
      <c r="F147" s="58"/>
      <c r="G147" s="58"/>
      <c r="H147" s="58"/>
      <c r="I147" s="58"/>
      <c r="J147" s="59"/>
      <c r="K147" s="59"/>
      <c r="L147" s="145"/>
    </row>
    <row r="148" spans="1:12" ht="21.6" customHeight="1" x14ac:dyDescent="0.3">
      <c r="A148" s="86" t="s">
        <v>145</v>
      </c>
      <c r="B148" s="87">
        <v>32999</v>
      </c>
      <c r="C148" s="86" t="s">
        <v>159</v>
      </c>
      <c r="D148" s="89">
        <v>6640</v>
      </c>
      <c r="E148" s="92"/>
      <c r="F148" s="92"/>
      <c r="G148" s="92"/>
      <c r="H148" s="92"/>
      <c r="I148" s="92"/>
      <c r="J148" s="93">
        <v>0</v>
      </c>
      <c r="K148" s="103"/>
      <c r="L148" s="2">
        <f>J148/D148*100</f>
        <v>0</v>
      </c>
    </row>
    <row r="149" spans="1:12" x14ac:dyDescent="0.3">
      <c r="A149" s="2"/>
      <c r="B149" s="2"/>
      <c r="C149" s="69" t="s">
        <v>193</v>
      </c>
      <c r="D149" s="25">
        <v>6640</v>
      </c>
      <c r="E149" s="3"/>
      <c r="F149" s="3"/>
      <c r="G149" s="3"/>
      <c r="H149" s="3"/>
      <c r="I149" s="3"/>
      <c r="J149" s="24">
        <v>0</v>
      </c>
      <c r="K149" s="24"/>
      <c r="L149" s="2">
        <f>J149/D149*100</f>
        <v>0</v>
      </c>
    </row>
    <row r="150" spans="1:12" ht="24" customHeight="1" x14ac:dyDescent="0.3">
      <c r="A150" s="182" t="s">
        <v>233</v>
      </c>
      <c r="B150" s="182"/>
      <c r="C150" s="182"/>
      <c r="D150" s="183"/>
      <c r="E150" s="193"/>
      <c r="F150" s="193"/>
      <c r="G150" s="193"/>
      <c r="H150" s="193"/>
      <c r="I150" s="193"/>
      <c r="J150" s="194"/>
      <c r="K150" s="194"/>
      <c r="L150" s="144"/>
    </row>
    <row r="151" spans="1:12" x14ac:dyDescent="0.3">
      <c r="A151" s="71" t="s">
        <v>259</v>
      </c>
      <c r="B151" s="72"/>
      <c r="C151" s="72"/>
      <c r="D151" s="73"/>
      <c r="E151" s="74"/>
      <c r="F151" s="74"/>
      <c r="G151" s="74"/>
      <c r="H151" s="74"/>
      <c r="I151" s="74"/>
      <c r="J151" s="75"/>
      <c r="K151" s="75"/>
      <c r="L151" s="72"/>
    </row>
    <row r="152" spans="1:12" x14ac:dyDescent="0.3">
      <c r="A152" s="30" t="s">
        <v>161</v>
      </c>
      <c r="B152" s="30"/>
      <c r="C152" s="30"/>
      <c r="D152" s="31"/>
      <c r="E152" s="40"/>
      <c r="F152" s="40"/>
      <c r="G152" s="40"/>
      <c r="H152" s="40"/>
      <c r="I152" s="40"/>
      <c r="J152" s="41">
        <v>0</v>
      </c>
      <c r="K152" s="31"/>
      <c r="L152" s="146"/>
    </row>
    <row r="153" spans="1:12" hidden="1" x14ac:dyDescent="0.3">
      <c r="A153" s="30"/>
      <c r="B153" s="30"/>
      <c r="C153" s="30"/>
      <c r="D153" s="31"/>
      <c r="E153" s="40"/>
      <c r="F153" s="40"/>
      <c r="G153" s="40"/>
      <c r="H153" s="40"/>
      <c r="I153" s="40"/>
      <c r="J153" s="41"/>
      <c r="K153" s="31"/>
      <c r="L153" s="2" t="e">
        <f t="shared" si="12"/>
        <v>#DIV/0!</v>
      </c>
    </row>
    <row r="154" spans="1:12" ht="28.2" customHeight="1" x14ac:dyDescent="0.3">
      <c r="A154" s="150" t="s">
        <v>198</v>
      </c>
      <c r="B154" s="151">
        <v>638210</v>
      </c>
      <c r="C154" s="152" t="s">
        <v>240</v>
      </c>
      <c r="D154" s="153">
        <v>2242240</v>
      </c>
      <c r="E154" s="154"/>
      <c r="F154" s="154"/>
      <c r="G154" s="154"/>
      <c r="H154" s="154"/>
      <c r="I154" s="154"/>
      <c r="J154" s="203">
        <v>332282.40999999997</v>
      </c>
      <c r="K154" s="168"/>
      <c r="L154" s="167">
        <f>J154/D154*100</f>
        <v>14.819216943770513</v>
      </c>
    </row>
    <row r="155" spans="1:12" ht="16.95" customHeight="1" x14ac:dyDescent="0.3">
      <c r="A155" s="150" t="s">
        <v>247</v>
      </c>
      <c r="B155" s="151">
        <v>922113</v>
      </c>
      <c r="C155" s="156" t="s">
        <v>239</v>
      </c>
      <c r="D155" s="153"/>
      <c r="E155" s="154"/>
      <c r="F155" s="154"/>
      <c r="G155" s="154"/>
      <c r="H155" s="154"/>
      <c r="I155" s="154"/>
      <c r="J155" s="155"/>
      <c r="K155" s="63"/>
      <c r="L155" s="167"/>
    </row>
    <row r="156" spans="1:12" ht="15" customHeight="1" x14ac:dyDescent="0.3">
      <c r="A156" s="150" t="s">
        <v>146</v>
      </c>
      <c r="B156" s="151">
        <v>922113</v>
      </c>
      <c r="C156" s="156" t="s">
        <v>236</v>
      </c>
      <c r="D156" s="153"/>
      <c r="E156" s="154"/>
      <c r="F156" s="154"/>
      <c r="G156" s="154"/>
      <c r="H156" s="154"/>
      <c r="I156" s="154"/>
      <c r="J156" s="155"/>
      <c r="K156" s="63"/>
      <c r="L156" s="167"/>
    </row>
    <row r="157" spans="1:12" ht="15" customHeight="1" x14ac:dyDescent="0.3">
      <c r="A157" s="150"/>
      <c r="B157" s="151"/>
      <c r="C157" s="157" t="s">
        <v>258</v>
      </c>
      <c r="D157" s="158">
        <f>SUM(D154:D156)</f>
        <v>2242240</v>
      </c>
      <c r="E157" s="154"/>
      <c r="F157" s="154"/>
      <c r="G157" s="154"/>
      <c r="H157" s="154"/>
      <c r="I157" s="154"/>
      <c r="J157" s="159">
        <v>332282.40999999997</v>
      </c>
      <c r="K157" s="64"/>
      <c r="L157" s="167">
        <f t="shared" ref="L157:L164" si="14">J157/D157*100</f>
        <v>14.819216943770513</v>
      </c>
    </row>
    <row r="158" spans="1:12" ht="21" customHeight="1" x14ac:dyDescent="0.3">
      <c r="A158" s="16" t="s">
        <v>158</v>
      </c>
      <c r="B158" s="68" t="s">
        <v>2</v>
      </c>
      <c r="C158" s="9" t="s">
        <v>3</v>
      </c>
      <c r="D158" s="9" t="s">
        <v>4</v>
      </c>
      <c r="E158" s="160"/>
      <c r="F158" s="160"/>
      <c r="G158" s="160"/>
      <c r="H158" s="160"/>
      <c r="I158" s="160"/>
      <c r="J158" s="161" t="s">
        <v>4</v>
      </c>
      <c r="K158" s="161"/>
      <c r="L158" s="167"/>
    </row>
    <row r="159" spans="1:12" ht="15" customHeight="1" x14ac:dyDescent="0.3">
      <c r="A159" s="150" t="s">
        <v>199</v>
      </c>
      <c r="B159" s="151">
        <v>323791</v>
      </c>
      <c r="C159" s="150" t="s">
        <v>162</v>
      </c>
      <c r="D159" s="153">
        <v>15450</v>
      </c>
      <c r="E159" s="162"/>
      <c r="F159" s="162"/>
      <c r="G159" s="162"/>
      <c r="H159" s="162"/>
      <c r="I159" s="162"/>
      <c r="J159" s="163"/>
      <c r="K159" s="163"/>
      <c r="L159" s="167">
        <f t="shared" si="14"/>
        <v>0</v>
      </c>
    </row>
    <row r="160" spans="1:12" x14ac:dyDescent="0.3">
      <c r="A160" s="150" t="s">
        <v>222</v>
      </c>
      <c r="B160" s="151">
        <v>369310</v>
      </c>
      <c r="C160" s="150" t="s">
        <v>243</v>
      </c>
      <c r="D160" s="153"/>
      <c r="E160" s="162"/>
      <c r="F160" s="162"/>
      <c r="G160" s="162"/>
      <c r="H160" s="162"/>
      <c r="I160" s="162"/>
      <c r="J160" s="164"/>
      <c r="K160" s="165"/>
      <c r="L160" s="167" t="e">
        <f t="shared" si="14"/>
        <v>#DIV/0!</v>
      </c>
    </row>
    <row r="161" spans="1:12" x14ac:dyDescent="0.3">
      <c r="A161" s="150" t="s">
        <v>201</v>
      </c>
      <c r="B161" s="151">
        <v>42123</v>
      </c>
      <c r="C161" s="150" t="s">
        <v>164</v>
      </c>
      <c r="D161" s="153">
        <v>2226790</v>
      </c>
      <c r="E161" s="162"/>
      <c r="F161" s="162"/>
      <c r="G161" s="162"/>
      <c r="H161" s="162"/>
      <c r="I161" s="162"/>
      <c r="J161" s="165">
        <v>3911126.85</v>
      </c>
      <c r="K161" s="165"/>
      <c r="L161" s="167">
        <f t="shared" si="14"/>
        <v>175.63968088593896</v>
      </c>
    </row>
    <row r="162" spans="1:12" x14ac:dyDescent="0.3">
      <c r="A162" s="150" t="s">
        <v>202</v>
      </c>
      <c r="B162" s="151">
        <v>422121</v>
      </c>
      <c r="C162" s="150" t="s">
        <v>165</v>
      </c>
      <c r="D162" s="153"/>
      <c r="E162" s="162"/>
      <c r="F162" s="162"/>
      <c r="G162" s="162"/>
      <c r="H162" s="162"/>
      <c r="I162" s="162"/>
      <c r="J162" s="163"/>
      <c r="K162" s="163"/>
      <c r="L162" s="167"/>
    </row>
    <row r="163" spans="1:12" x14ac:dyDescent="0.3">
      <c r="A163" s="18"/>
      <c r="B163" s="15"/>
      <c r="C163" s="18"/>
      <c r="D163" s="12"/>
      <c r="E163" s="162"/>
      <c r="F163" s="162"/>
      <c r="G163" s="162"/>
      <c r="H163" s="162"/>
      <c r="I163" s="162"/>
      <c r="J163" s="163"/>
      <c r="K163" s="163"/>
      <c r="L163" s="167"/>
    </row>
    <row r="164" spans="1:12" x14ac:dyDescent="0.3">
      <c r="A164" s="16"/>
      <c r="B164" s="68"/>
      <c r="C164" s="16" t="s">
        <v>193</v>
      </c>
      <c r="D164" s="147">
        <f>SUM(D159:D163)</f>
        <v>2242240</v>
      </c>
      <c r="E164" s="166"/>
      <c r="F164" s="166"/>
      <c r="G164" s="166"/>
      <c r="H164" s="166"/>
      <c r="I164" s="166"/>
      <c r="J164" s="167">
        <f>SUM(J159:J163)</f>
        <v>3911126.85</v>
      </c>
      <c r="K164" s="167"/>
      <c r="L164" s="167">
        <f t="shared" si="14"/>
        <v>174.4294477843585</v>
      </c>
    </row>
    <row r="165" spans="1:12" s="42" customFormat="1" x14ac:dyDescent="0.3">
      <c r="A165" s="43" t="s">
        <v>260</v>
      </c>
      <c r="B165" s="44"/>
      <c r="C165" s="45"/>
      <c r="D165" s="45"/>
      <c r="E165" s="46"/>
      <c r="F165" s="46"/>
      <c r="G165" s="46"/>
      <c r="H165" s="46"/>
      <c r="I165" s="46"/>
      <c r="J165" s="47"/>
      <c r="K165" s="47"/>
      <c r="L165" s="176"/>
    </row>
    <row r="166" spans="1:12" x14ac:dyDescent="0.3">
      <c r="A166" s="51" t="s">
        <v>157</v>
      </c>
      <c r="B166" s="52"/>
      <c r="C166" s="53"/>
      <c r="D166" s="48"/>
      <c r="E166" s="49"/>
      <c r="F166" s="49"/>
      <c r="G166" s="49"/>
      <c r="H166" s="49"/>
      <c r="I166" s="49"/>
      <c r="J166" s="50"/>
      <c r="K166" s="50"/>
      <c r="L166" s="174"/>
    </row>
    <row r="167" spans="1:12" x14ac:dyDescent="0.3">
      <c r="A167" s="55" t="s">
        <v>1</v>
      </c>
      <c r="B167" s="56" t="s">
        <v>2</v>
      </c>
      <c r="C167" s="57" t="s">
        <v>3</v>
      </c>
      <c r="D167" s="57" t="s">
        <v>4</v>
      </c>
      <c r="E167" s="70"/>
      <c r="F167" s="70"/>
      <c r="G167" s="70"/>
      <c r="H167" s="70"/>
      <c r="I167" s="70"/>
      <c r="J167" s="59"/>
      <c r="K167" s="59"/>
      <c r="L167" s="175"/>
    </row>
    <row r="168" spans="1:12" ht="42" hidden="1" customHeight="1" x14ac:dyDescent="0.3">
      <c r="A168" s="18"/>
      <c r="B168" s="15"/>
      <c r="C168" s="76"/>
      <c r="D168" s="12"/>
      <c r="E168" s="62"/>
      <c r="F168" s="62"/>
      <c r="G168" s="62"/>
      <c r="H168" s="62"/>
      <c r="I168" s="62"/>
      <c r="J168" s="63"/>
      <c r="K168" s="63"/>
      <c r="L168" s="163" t="e">
        <f t="shared" si="12"/>
        <v>#DIV/0!</v>
      </c>
    </row>
    <row r="169" spans="1:12" ht="15" hidden="1" customHeight="1" x14ac:dyDescent="0.3">
      <c r="A169" s="18"/>
      <c r="B169" s="15"/>
      <c r="C169" s="76"/>
      <c r="D169" s="11"/>
      <c r="E169" s="62"/>
      <c r="F169" s="62"/>
      <c r="G169" s="62"/>
      <c r="H169" s="62"/>
      <c r="I169" s="62"/>
      <c r="J169" s="63"/>
      <c r="K169" s="63"/>
      <c r="L169" s="163" t="e">
        <f t="shared" si="12"/>
        <v>#DIV/0!</v>
      </c>
    </row>
    <row r="170" spans="1:12" ht="15.6" hidden="1" customHeight="1" x14ac:dyDescent="0.3">
      <c r="A170" s="18"/>
      <c r="B170" s="15"/>
      <c r="C170" s="76"/>
      <c r="D170" s="11"/>
      <c r="E170" s="62"/>
      <c r="F170" s="62"/>
      <c r="G170" s="62"/>
      <c r="H170" s="62"/>
      <c r="I170" s="62"/>
      <c r="J170" s="63"/>
      <c r="K170" s="63"/>
      <c r="L170" s="163" t="e">
        <f t="shared" si="12"/>
        <v>#DIV/0!</v>
      </c>
    </row>
    <row r="171" spans="1:12" hidden="1" x14ac:dyDescent="0.3">
      <c r="A171" s="16"/>
      <c r="B171" s="68"/>
      <c r="C171" s="9" t="s">
        <v>231</v>
      </c>
      <c r="D171" s="11"/>
      <c r="E171" s="62"/>
      <c r="F171" s="62"/>
      <c r="G171" s="62"/>
      <c r="H171" s="62"/>
      <c r="I171" s="62"/>
      <c r="J171" s="64">
        <f>SUM(J168:J170)</f>
        <v>0</v>
      </c>
      <c r="K171" s="63"/>
      <c r="L171" s="163" t="e">
        <f t="shared" si="12"/>
        <v>#DIV/0!</v>
      </c>
    </row>
    <row r="172" spans="1:12" hidden="1" x14ac:dyDescent="0.3">
      <c r="A172" s="122" t="s">
        <v>1</v>
      </c>
      <c r="B172" s="123" t="s">
        <v>2</v>
      </c>
      <c r="C172" s="124" t="s">
        <v>3</v>
      </c>
      <c r="D172" s="124" t="s">
        <v>4</v>
      </c>
      <c r="E172" s="70"/>
      <c r="F172" s="70"/>
      <c r="G172" s="70"/>
      <c r="H172" s="70"/>
      <c r="I172" s="70"/>
      <c r="J172" s="125" t="s">
        <v>4</v>
      </c>
      <c r="K172" s="126" t="s">
        <v>4</v>
      </c>
      <c r="L172" s="163" t="e">
        <f t="shared" si="12"/>
        <v>#VALUE!</v>
      </c>
    </row>
    <row r="173" spans="1:12" ht="43.2" x14ac:dyDescent="0.3">
      <c r="A173" s="169" t="s">
        <v>282</v>
      </c>
      <c r="B173" s="169">
        <v>638211</v>
      </c>
      <c r="C173" s="76" t="s">
        <v>255</v>
      </c>
      <c r="D173" s="170">
        <v>4583120</v>
      </c>
      <c r="E173" s="169"/>
      <c r="F173" s="169"/>
      <c r="G173" s="169"/>
      <c r="H173" s="169"/>
      <c r="I173" s="169"/>
      <c r="J173" s="163">
        <v>606305.69999999995</v>
      </c>
      <c r="K173" s="163"/>
      <c r="L173" s="167">
        <f>J173/D173*100</f>
        <v>13.22910375464749</v>
      </c>
    </row>
    <row r="174" spans="1:12" x14ac:dyDescent="0.3">
      <c r="A174" s="169" t="s">
        <v>247</v>
      </c>
      <c r="B174" s="169">
        <v>922113</v>
      </c>
      <c r="C174" s="169" t="s">
        <v>256</v>
      </c>
      <c r="D174" s="169"/>
      <c r="E174" s="169"/>
      <c r="F174" s="169"/>
      <c r="G174" s="169"/>
      <c r="H174" s="169"/>
      <c r="I174" s="169"/>
      <c r="J174" s="163"/>
      <c r="K174" s="163"/>
      <c r="L174" s="167"/>
    </row>
    <row r="175" spans="1:12" x14ac:dyDescent="0.3">
      <c r="A175" s="169" t="s">
        <v>146</v>
      </c>
      <c r="B175" s="169">
        <v>922113</v>
      </c>
      <c r="C175" s="169" t="s">
        <v>257</v>
      </c>
      <c r="D175" s="169"/>
      <c r="E175" s="169"/>
      <c r="F175" s="169"/>
      <c r="G175" s="169"/>
      <c r="H175" s="169"/>
      <c r="I175" s="169"/>
      <c r="J175" s="163"/>
      <c r="K175" s="163"/>
      <c r="L175" s="167"/>
    </row>
    <row r="176" spans="1:12" x14ac:dyDescent="0.3">
      <c r="A176" s="169"/>
      <c r="B176" s="169"/>
      <c r="C176" s="171" t="s">
        <v>231</v>
      </c>
      <c r="D176" s="172">
        <f>SUM(D173:D175)</f>
        <v>4583120</v>
      </c>
      <c r="E176" s="169"/>
      <c r="F176" s="169"/>
      <c r="G176" s="169"/>
      <c r="H176" s="169"/>
      <c r="I176" s="169"/>
      <c r="J176" s="167">
        <v>606305.69999999995</v>
      </c>
      <c r="K176" s="167"/>
      <c r="L176" s="167">
        <f t="shared" ref="L176" si="15">J176/D176*100</f>
        <v>13.22910375464749</v>
      </c>
    </row>
    <row r="177" spans="1:12" x14ac:dyDescent="0.3">
      <c r="A177" s="127" t="s">
        <v>1</v>
      </c>
      <c r="B177" s="128" t="s">
        <v>2</v>
      </c>
      <c r="C177" s="129" t="s">
        <v>3</v>
      </c>
      <c r="D177" s="129" t="s">
        <v>4</v>
      </c>
      <c r="E177" s="70"/>
      <c r="F177" s="70"/>
      <c r="G177" s="70"/>
      <c r="H177" s="70"/>
      <c r="I177" s="70"/>
      <c r="J177" s="130"/>
      <c r="K177" s="130"/>
      <c r="L177" s="175"/>
    </row>
    <row r="178" spans="1:12" ht="27.6" customHeight="1" x14ac:dyDescent="0.3">
      <c r="A178" s="18" t="s">
        <v>203</v>
      </c>
      <c r="B178" s="15">
        <v>31111</v>
      </c>
      <c r="C178" s="18" t="s">
        <v>166</v>
      </c>
      <c r="D178" s="12">
        <v>132720</v>
      </c>
      <c r="E178" s="62"/>
      <c r="F178" s="62"/>
      <c r="G178" s="62"/>
      <c r="H178" s="62"/>
      <c r="I178" s="62"/>
      <c r="J178" s="63">
        <v>97586.03</v>
      </c>
      <c r="K178" s="63"/>
      <c r="L178" s="163">
        <f>J178/D178*100</f>
        <v>73.52775015069318</v>
      </c>
    </row>
    <row r="179" spans="1:12" ht="28.8" x14ac:dyDescent="0.3">
      <c r="A179" s="18" t="s">
        <v>204</v>
      </c>
      <c r="B179" s="15">
        <v>31219</v>
      </c>
      <c r="C179" s="76" t="s">
        <v>167</v>
      </c>
      <c r="D179" s="12">
        <v>2660</v>
      </c>
      <c r="E179" s="62"/>
      <c r="F179" s="62"/>
      <c r="G179" s="62"/>
      <c r="H179" s="62"/>
      <c r="I179" s="62"/>
      <c r="J179" s="63">
        <v>2719.09</v>
      </c>
      <c r="K179" s="63"/>
      <c r="L179" s="163">
        <f t="shared" ref="L179:L216" si="16">J179/D179*100</f>
        <v>102.22142857142858</v>
      </c>
    </row>
    <row r="180" spans="1:12" x14ac:dyDescent="0.3">
      <c r="A180" s="18" t="s">
        <v>205</v>
      </c>
      <c r="B180" s="15">
        <v>31321</v>
      </c>
      <c r="C180" s="18" t="s">
        <v>168</v>
      </c>
      <c r="D180" s="12">
        <v>37060</v>
      </c>
      <c r="E180" s="62"/>
      <c r="F180" s="62"/>
      <c r="G180" s="62"/>
      <c r="H180" s="62"/>
      <c r="I180" s="62"/>
      <c r="J180" s="63">
        <v>16101.74</v>
      </c>
      <c r="K180" s="63"/>
      <c r="L180" s="163">
        <f t="shared" si="16"/>
        <v>43.44776038855909</v>
      </c>
    </row>
    <row r="181" spans="1:12" x14ac:dyDescent="0.3">
      <c r="A181" s="18" t="s">
        <v>206</v>
      </c>
      <c r="B181" s="15">
        <v>32119</v>
      </c>
      <c r="C181" s="18" t="s">
        <v>169</v>
      </c>
      <c r="D181" s="12">
        <v>17480</v>
      </c>
      <c r="E181" s="62"/>
      <c r="F181" s="62"/>
      <c r="G181" s="62"/>
      <c r="H181" s="62"/>
      <c r="I181" s="62"/>
      <c r="J181" s="63">
        <v>21938.55</v>
      </c>
      <c r="K181" s="63"/>
      <c r="L181" s="163">
        <f t="shared" si="16"/>
        <v>125.50657894736841</v>
      </c>
    </row>
    <row r="182" spans="1:12" x14ac:dyDescent="0.3">
      <c r="A182" s="18" t="s">
        <v>207</v>
      </c>
      <c r="B182" s="15">
        <v>32121</v>
      </c>
      <c r="C182" s="18" t="s">
        <v>170</v>
      </c>
      <c r="D182" s="12">
        <v>23320</v>
      </c>
      <c r="E182" s="62"/>
      <c r="F182" s="62"/>
      <c r="G182" s="62"/>
      <c r="H182" s="62"/>
      <c r="I182" s="62"/>
      <c r="J182" s="63">
        <v>5963.83</v>
      </c>
      <c r="K182" s="63"/>
      <c r="L182" s="163">
        <f t="shared" si="16"/>
        <v>25.573885077186965</v>
      </c>
    </row>
    <row r="183" spans="1:12" ht="25.95" customHeight="1" x14ac:dyDescent="0.3">
      <c r="A183" s="18" t="s">
        <v>208</v>
      </c>
      <c r="B183" s="15">
        <v>32131</v>
      </c>
      <c r="C183" s="18" t="s">
        <v>171</v>
      </c>
      <c r="D183" s="12">
        <v>131240</v>
      </c>
      <c r="E183" s="62"/>
      <c r="F183" s="62"/>
      <c r="G183" s="62"/>
      <c r="H183" s="62"/>
      <c r="I183" s="62"/>
      <c r="J183" s="63"/>
      <c r="K183" s="63"/>
      <c r="L183" s="163">
        <f t="shared" si="16"/>
        <v>0</v>
      </c>
    </row>
    <row r="184" spans="1:12" ht="31.2" customHeight="1" x14ac:dyDescent="0.3">
      <c r="A184" s="18" t="s">
        <v>209</v>
      </c>
      <c r="B184" s="15">
        <v>32141</v>
      </c>
      <c r="C184" s="77" t="s">
        <v>172</v>
      </c>
      <c r="D184" s="12"/>
      <c r="E184" s="62"/>
      <c r="F184" s="62"/>
      <c r="G184" s="62"/>
      <c r="H184" s="62"/>
      <c r="I184" s="62"/>
      <c r="J184" s="63"/>
      <c r="K184" s="63"/>
      <c r="L184" s="163"/>
    </row>
    <row r="185" spans="1:12" ht="28.8" x14ac:dyDescent="0.3">
      <c r="A185" s="18" t="s">
        <v>210</v>
      </c>
      <c r="B185" s="15">
        <v>32219</v>
      </c>
      <c r="C185" s="77" t="s">
        <v>173</v>
      </c>
      <c r="D185" s="12">
        <v>39060</v>
      </c>
      <c r="E185" s="62"/>
      <c r="F185" s="62"/>
      <c r="G185" s="62"/>
      <c r="H185" s="62"/>
      <c r="I185" s="62"/>
      <c r="J185" s="63">
        <v>136619.07</v>
      </c>
      <c r="K185" s="63"/>
      <c r="L185" s="163">
        <f t="shared" si="16"/>
        <v>349.76720430107531</v>
      </c>
    </row>
    <row r="186" spans="1:12" hidden="1" x14ac:dyDescent="0.3">
      <c r="A186" s="18"/>
      <c r="B186" s="15"/>
      <c r="C186" s="77"/>
      <c r="D186" s="12"/>
      <c r="E186" s="62"/>
      <c r="F186" s="62"/>
      <c r="G186" s="62"/>
      <c r="H186" s="62"/>
      <c r="I186" s="62"/>
      <c r="J186" s="63"/>
      <c r="K186" s="63"/>
      <c r="L186" s="163" t="e">
        <f t="shared" si="16"/>
        <v>#DIV/0!</v>
      </c>
    </row>
    <row r="187" spans="1:12" x14ac:dyDescent="0.3">
      <c r="A187" s="18" t="s">
        <v>211</v>
      </c>
      <c r="B187" s="15">
        <v>32251</v>
      </c>
      <c r="C187" s="18" t="s">
        <v>174</v>
      </c>
      <c r="D187" s="12"/>
      <c r="E187" s="62"/>
      <c r="F187" s="62"/>
      <c r="G187" s="62"/>
      <c r="H187" s="62"/>
      <c r="I187" s="62"/>
      <c r="J187" s="63">
        <v>3679.14</v>
      </c>
      <c r="K187" s="63"/>
      <c r="L187" s="163"/>
    </row>
    <row r="188" spans="1:12" x14ac:dyDescent="0.3">
      <c r="A188" s="18" t="s">
        <v>277</v>
      </c>
      <c r="B188" s="15">
        <v>32319</v>
      </c>
      <c r="C188" s="18" t="s">
        <v>264</v>
      </c>
      <c r="D188" s="12"/>
      <c r="E188" s="62"/>
      <c r="F188" s="62"/>
      <c r="G188" s="62"/>
      <c r="H188" s="62"/>
      <c r="I188" s="62"/>
      <c r="J188" s="63">
        <v>6353</v>
      </c>
      <c r="K188" s="63"/>
      <c r="L188" s="163"/>
    </row>
    <row r="189" spans="1:12" x14ac:dyDescent="0.3">
      <c r="A189" s="18" t="s">
        <v>212</v>
      </c>
      <c r="B189" s="15">
        <v>32339</v>
      </c>
      <c r="C189" s="18" t="s">
        <v>175</v>
      </c>
      <c r="D189" s="12">
        <v>431350</v>
      </c>
      <c r="E189" s="62"/>
      <c r="F189" s="62"/>
      <c r="G189" s="62"/>
      <c r="H189" s="62"/>
      <c r="I189" s="62"/>
      <c r="J189" s="63">
        <v>90396.05</v>
      </c>
      <c r="K189" s="63"/>
      <c r="L189" s="163">
        <f t="shared" si="16"/>
        <v>20.956543410223716</v>
      </c>
    </row>
    <row r="190" spans="1:12" x14ac:dyDescent="0.3">
      <c r="A190" s="18" t="s">
        <v>213</v>
      </c>
      <c r="B190" s="15">
        <v>32359</v>
      </c>
      <c r="C190" s="18" t="s">
        <v>176</v>
      </c>
      <c r="D190" s="12"/>
      <c r="E190" s="62"/>
      <c r="F190" s="62"/>
      <c r="G190" s="62"/>
      <c r="H190" s="62"/>
      <c r="I190" s="62"/>
      <c r="J190" s="63">
        <v>996</v>
      </c>
      <c r="K190" s="63"/>
      <c r="L190" s="163"/>
    </row>
    <row r="191" spans="1:12" x14ac:dyDescent="0.3">
      <c r="A191" s="18" t="s">
        <v>214</v>
      </c>
      <c r="B191" s="15">
        <v>32379</v>
      </c>
      <c r="C191" s="18" t="s">
        <v>177</v>
      </c>
      <c r="D191" s="12">
        <v>637710</v>
      </c>
      <c r="E191" s="62"/>
      <c r="F191" s="62"/>
      <c r="G191" s="62"/>
      <c r="H191" s="62"/>
      <c r="I191" s="62"/>
      <c r="J191" s="63">
        <v>495588.6</v>
      </c>
      <c r="K191" s="63"/>
      <c r="L191" s="163">
        <f t="shared" si="16"/>
        <v>77.713788399115586</v>
      </c>
    </row>
    <row r="192" spans="1:12" ht="21.6" customHeight="1" x14ac:dyDescent="0.3">
      <c r="A192" s="18" t="s">
        <v>215</v>
      </c>
      <c r="B192" s="15">
        <v>323911</v>
      </c>
      <c r="C192" s="18" t="s">
        <v>178</v>
      </c>
      <c r="D192" s="12"/>
      <c r="E192" s="62"/>
      <c r="F192" s="62"/>
      <c r="G192" s="62"/>
      <c r="H192" s="62"/>
      <c r="I192" s="62"/>
      <c r="J192" s="63"/>
      <c r="K192" s="63"/>
      <c r="L192" s="163"/>
    </row>
    <row r="193" spans="1:12" ht="27" customHeight="1" x14ac:dyDescent="0.3">
      <c r="A193" s="79" t="s">
        <v>200</v>
      </c>
      <c r="B193" s="80">
        <v>323910</v>
      </c>
      <c r="C193" s="79" t="s">
        <v>163</v>
      </c>
      <c r="D193" s="99">
        <v>398170</v>
      </c>
      <c r="E193" s="100"/>
      <c r="F193" s="100"/>
      <c r="G193" s="100"/>
      <c r="H193" s="100"/>
      <c r="I193" s="100"/>
      <c r="J193" s="101">
        <v>6147.4</v>
      </c>
      <c r="K193" s="101"/>
      <c r="L193" s="163">
        <f t="shared" si="16"/>
        <v>1.5439134038224878</v>
      </c>
    </row>
    <row r="194" spans="1:12" ht="16.95" customHeight="1" x14ac:dyDescent="0.3">
      <c r="A194" s="18" t="s">
        <v>216</v>
      </c>
      <c r="B194" s="15">
        <v>32411</v>
      </c>
      <c r="C194" s="77" t="s">
        <v>281</v>
      </c>
      <c r="D194" s="12">
        <v>6640</v>
      </c>
      <c r="E194" s="62"/>
      <c r="F194" s="62"/>
      <c r="G194" s="62"/>
      <c r="H194" s="62"/>
      <c r="I194" s="62"/>
      <c r="J194" s="63"/>
      <c r="K194" s="63"/>
      <c r="L194" s="163">
        <f t="shared" si="16"/>
        <v>0</v>
      </c>
    </row>
    <row r="195" spans="1:12" ht="40.950000000000003" customHeight="1" x14ac:dyDescent="0.3">
      <c r="A195" s="18" t="s">
        <v>217</v>
      </c>
      <c r="B195" s="15">
        <v>32399</v>
      </c>
      <c r="C195" s="77" t="s">
        <v>179</v>
      </c>
      <c r="D195" s="12"/>
      <c r="E195" s="62"/>
      <c r="F195" s="62"/>
      <c r="G195" s="62"/>
      <c r="H195" s="62"/>
      <c r="I195" s="62"/>
      <c r="J195" s="63"/>
      <c r="K195" s="63"/>
      <c r="L195" s="163"/>
    </row>
    <row r="196" spans="1:12" ht="47.4" customHeight="1" x14ac:dyDescent="0.3">
      <c r="A196" s="18" t="s">
        <v>218</v>
      </c>
      <c r="B196" s="15">
        <v>36111</v>
      </c>
      <c r="C196" s="18" t="s">
        <v>180</v>
      </c>
      <c r="D196" s="12">
        <v>27330</v>
      </c>
      <c r="E196" s="62"/>
      <c r="F196" s="62"/>
      <c r="G196" s="62"/>
      <c r="H196" s="62"/>
      <c r="I196" s="62"/>
      <c r="J196" s="63">
        <v>16532.68</v>
      </c>
      <c r="K196" s="63"/>
      <c r="L196" s="163">
        <f t="shared" si="16"/>
        <v>60.492791803878518</v>
      </c>
    </row>
    <row r="197" spans="1:12" ht="43.2" x14ac:dyDescent="0.3">
      <c r="A197" s="18" t="s">
        <v>219</v>
      </c>
      <c r="B197" s="15">
        <v>36811</v>
      </c>
      <c r="C197" s="77" t="s">
        <v>181</v>
      </c>
      <c r="D197" s="12">
        <v>37220</v>
      </c>
      <c r="E197" s="62"/>
      <c r="F197" s="62"/>
      <c r="G197" s="62"/>
      <c r="H197" s="62"/>
      <c r="I197" s="62"/>
      <c r="J197" s="63">
        <v>10167.68</v>
      </c>
      <c r="K197" s="63"/>
      <c r="L197" s="163">
        <f t="shared" si="16"/>
        <v>27.317786136485761</v>
      </c>
    </row>
    <row r="198" spans="1:12" ht="43.2" x14ac:dyDescent="0.3">
      <c r="A198" s="18" t="s">
        <v>220</v>
      </c>
      <c r="B198" s="15">
        <v>36812</v>
      </c>
      <c r="C198" s="77" t="s">
        <v>182</v>
      </c>
      <c r="D198" s="12">
        <v>216680</v>
      </c>
      <c r="E198" s="62"/>
      <c r="F198" s="62"/>
      <c r="G198" s="62"/>
      <c r="H198" s="62"/>
      <c r="I198" s="62"/>
      <c r="J198" s="63">
        <v>27285.19</v>
      </c>
      <c r="K198" s="63"/>
      <c r="L198" s="163">
        <f t="shared" si="16"/>
        <v>12.592389699095442</v>
      </c>
    </row>
    <row r="199" spans="1:12" x14ac:dyDescent="0.3">
      <c r="A199" s="18" t="s">
        <v>221</v>
      </c>
      <c r="B199" s="15">
        <v>38131</v>
      </c>
      <c r="C199" s="18" t="s">
        <v>183</v>
      </c>
      <c r="D199" s="12">
        <v>39390</v>
      </c>
      <c r="E199" s="62"/>
      <c r="F199" s="62"/>
      <c r="G199" s="62"/>
      <c r="H199" s="62"/>
      <c r="I199" s="62"/>
      <c r="J199" s="63">
        <v>9822.11</v>
      </c>
      <c r="K199" s="63"/>
      <c r="L199" s="163">
        <f t="shared" si="16"/>
        <v>24.935542015740037</v>
      </c>
    </row>
    <row r="200" spans="1:12" x14ac:dyDescent="0.3">
      <c r="A200" s="18" t="s">
        <v>222</v>
      </c>
      <c r="B200" s="15">
        <v>36931</v>
      </c>
      <c r="C200" s="18" t="s">
        <v>184</v>
      </c>
      <c r="D200" s="12">
        <v>8190</v>
      </c>
      <c r="E200" s="62"/>
      <c r="F200" s="62"/>
      <c r="G200" s="62"/>
      <c r="H200" s="62"/>
      <c r="I200" s="62"/>
      <c r="J200" s="63">
        <v>3805.87</v>
      </c>
      <c r="K200" s="63"/>
      <c r="L200" s="163">
        <f t="shared" si="16"/>
        <v>46.46971916971917</v>
      </c>
    </row>
    <row r="201" spans="1:12" x14ac:dyDescent="0.3">
      <c r="A201" s="18" t="s">
        <v>223</v>
      </c>
      <c r="B201" s="15">
        <v>42211</v>
      </c>
      <c r="C201" s="18" t="s">
        <v>185</v>
      </c>
      <c r="D201" s="12"/>
      <c r="E201" s="62"/>
      <c r="F201" s="62"/>
      <c r="G201" s="62"/>
      <c r="H201" s="62"/>
      <c r="I201" s="62"/>
      <c r="J201" s="63"/>
      <c r="K201" s="63"/>
      <c r="L201" s="163"/>
    </row>
    <row r="202" spans="1:12" x14ac:dyDescent="0.3">
      <c r="A202" s="18" t="s">
        <v>224</v>
      </c>
      <c r="B202" s="15">
        <v>42212</v>
      </c>
      <c r="C202" s="18" t="s">
        <v>186</v>
      </c>
      <c r="D202" s="12">
        <v>7890</v>
      </c>
      <c r="E202" s="62"/>
      <c r="F202" s="62"/>
      <c r="G202" s="62"/>
      <c r="H202" s="62"/>
      <c r="I202" s="62"/>
      <c r="J202" s="63"/>
      <c r="K202" s="63"/>
      <c r="L202" s="163">
        <f t="shared" si="16"/>
        <v>0</v>
      </c>
    </row>
    <row r="203" spans="1:12" x14ac:dyDescent="0.3">
      <c r="A203" s="18" t="s">
        <v>225</v>
      </c>
      <c r="B203" s="15">
        <v>42219</v>
      </c>
      <c r="C203" s="18" t="s">
        <v>187</v>
      </c>
      <c r="D203" s="12"/>
      <c r="E203" s="62"/>
      <c r="F203" s="62"/>
      <c r="G203" s="62"/>
      <c r="H203" s="62"/>
      <c r="I203" s="62"/>
      <c r="J203" s="63"/>
      <c r="K203" s="63"/>
      <c r="L203" s="163"/>
    </row>
    <row r="204" spans="1:12" x14ac:dyDescent="0.3">
      <c r="A204" s="18" t="s">
        <v>226</v>
      </c>
      <c r="B204" s="20">
        <v>42229</v>
      </c>
      <c r="C204" s="19" t="s">
        <v>188</v>
      </c>
      <c r="D204" s="12"/>
      <c r="E204" s="62"/>
      <c r="F204" s="62"/>
      <c r="G204" s="62"/>
      <c r="H204" s="62"/>
      <c r="I204" s="62"/>
      <c r="J204" s="63"/>
      <c r="K204" s="23"/>
      <c r="L204" s="163"/>
    </row>
    <row r="205" spans="1:12" x14ac:dyDescent="0.3">
      <c r="A205" s="18" t="s">
        <v>227</v>
      </c>
      <c r="B205" s="20">
        <v>42239</v>
      </c>
      <c r="C205" s="19" t="s">
        <v>189</v>
      </c>
      <c r="D205" s="12"/>
      <c r="E205" s="62"/>
      <c r="F205" s="62"/>
      <c r="G205" s="62"/>
      <c r="H205" s="62"/>
      <c r="I205" s="62"/>
      <c r="J205" s="63"/>
      <c r="K205" s="23"/>
      <c r="L205" s="163"/>
    </row>
    <row r="206" spans="1:12" x14ac:dyDescent="0.3">
      <c r="A206" s="18" t="s">
        <v>228</v>
      </c>
      <c r="B206" s="20">
        <v>42271</v>
      </c>
      <c r="C206" s="19" t="s">
        <v>190</v>
      </c>
      <c r="D206" s="12"/>
      <c r="E206" s="62"/>
      <c r="F206" s="62"/>
      <c r="G206" s="62"/>
      <c r="H206" s="62"/>
      <c r="I206" s="62"/>
      <c r="J206" s="63"/>
      <c r="K206" s="23"/>
      <c r="L206" s="163"/>
    </row>
    <row r="207" spans="1:12" x14ac:dyDescent="0.3">
      <c r="A207" s="18" t="s">
        <v>229</v>
      </c>
      <c r="B207" s="20">
        <v>42273</v>
      </c>
      <c r="C207" s="19" t="s">
        <v>191</v>
      </c>
      <c r="D207" s="12">
        <v>2389010</v>
      </c>
      <c r="E207" s="62"/>
      <c r="F207" s="62"/>
      <c r="G207" s="62"/>
      <c r="H207" s="62"/>
      <c r="I207" s="62"/>
      <c r="J207" s="63">
        <v>42708.29</v>
      </c>
      <c r="K207" s="23"/>
      <c r="L207" s="163">
        <f t="shared" si="16"/>
        <v>1.787698251577013</v>
      </c>
    </row>
    <row r="208" spans="1:12" x14ac:dyDescent="0.3">
      <c r="A208" s="81"/>
      <c r="B208" s="81"/>
      <c r="C208" s="82" t="s">
        <v>193</v>
      </c>
      <c r="D208" s="83">
        <f>SUM(D178:D207)</f>
        <v>4583120</v>
      </c>
      <c r="F208" s="1"/>
      <c r="J208" s="131">
        <f>SUM(J178:J207)</f>
        <v>994410.32000000007</v>
      </c>
      <c r="K208" s="149"/>
      <c r="L208" s="163">
        <f t="shared" si="16"/>
        <v>21.697235071305137</v>
      </c>
    </row>
    <row r="209" spans="1:12" x14ac:dyDescent="0.3">
      <c r="A209" s="2"/>
      <c r="B209" s="2"/>
      <c r="C209" s="69" t="s">
        <v>242</v>
      </c>
      <c r="D209" s="25">
        <f t="shared" ref="D209:J209" si="17">SUM(D164+D208)</f>
        <v>6825360</v>
      </c>
      <c r="E209" s="25">
        <f t="shared" si="17"/>
        <v>0</v>
      </c>
      <c r="F209" s="25">
        <f t="shared" si="17"/>
        <v>0</v>
      </c>
      <c r="G209" s="25">
        <f t="shared" si="17"/>
        <v>0</v>
      </c>
      <c r="H209" s="25">
        <f t="shared" si="17"/>
        <v>0</v>
      </c>
      <c r="I209" s="25">
        <f t="shared" si="17"/>
        <v>0</v>
      </c>
      <c r="J209" s="61">
        <f t="shared" si="17"/>
        <v>4905537.17</v>
      </c>
      <c r="K209" s="61"/>
      <c r="L209" s="163">
        <f t="shared" si="16"/>
        <v>71.872211429140734</v>
      </c>
    </row>
    <row r="210" spans="1:12" x14ac:dyDescent="0.3">
      <c r="A210" s="109" t="s">
        <v>248</v>
      </c>
      <c r="B210" s="110"/>
      <c r="C210" s="110"/>
      <c r="D210" s="111"/>
      <c r="E210" s="111"/>
      <c r="F210" s="111"/>
      <c r="G210" s="111"/>
      <c r="H210" s="111"/>
      <c r="I210" s="111"/>
      <c r="J210" s="112"/>
      <c r="K210" s="113"/>
      <c r="L210" s="204"/>
    </row>
    <row r="211" spans="1:12" x14ac:dyDescent="0.3">
      <c r="A211" s="179" t="s">
        <v>280</v>
      </c>
      <c r="B211" s="180"/>
      <c r="C211" s="180"/>
      <c r="D211" s="181"/>
      <c r="E211" s="181"/>
      <c r="F211" s="181"/>
      <c r="G211" s="181"/>
      <c r="H211" s="181"/>
      <c r="I211" s="181"/>
      <c r="J211" s="195"/>
      <c r="K211" s="196"/>
      <c r="L211" s="211"/>
    </row>
    <row r="212" spans="1:12" x14ac:dyDescent="0.3">
      <c r="A212" s="117" t="s">
        <v>1</v>
      </c>
      <c r="B212" s="117" t="s">
        <v>2</v>
      </c>
      <c r="C212" s="57" t="s">
        <v>3</v>
      </c>
      <c r="D212" s="118" t="s">
        <v>4</v>
      </c>
      <c r="E212" s="119"/>
      <c r="F212" s="119"/>
      <c r="G212" s="119"/>
      <c r="H212" s="119"/>
      <c r="I212" s="119"/>
      <c r="J212" s="118"/>
      <c r="K212" s="118"/>
      <c r="L212" s="212"/>
    </row>
    <row r="213" spans="1:12" ht="28.8" x14ac:dyDescent="0.3">
      <c r="A213" s="2" t="s">
        <v>249</v>
      </c>
      <c r="B213" s="2">
        <v>84432</v>
      </c>
      <c r="C213" s="107" t="s">
        <v>250</v>
      </c>
      <c r="D213" s="6">
        <v>2919900</v>
      </c>
      <c r="E213" s="25"/>
      <c r="F213" s="25"/>
      <c r="G213" s="25"/>
      <c r="H213" s="25"/>
      <c r="I213" s="25"/>
      <c r="J213" s="12">
        <v>3661541.32</v>
      </c>
      <c r="K213" s="60"/>
      <c r="L213" s="163">
        <f t="shared" si="16"/>
        <v>125.39954518990375</v>
      </c>
    </row>
    <row r="214" spans="1:12" x14ac:dyDescent="0.3">
      <c r="A214" s="2"/>
      <c r="B214" s="2"/>
      <c r="C214" s="69" t="s">
        <v>252</v>
      </c>
      <c r="D214" s="25">
        <v>2919900</v>
      </c>
      <c r="E214" s="25"/>
      <c r="F214" s="25"/>
      <c r="G214" s="25"/>
      <c r="H214" s="25"/>
      <c r="I214" s="25"/>
      <c r="J214" s="147">
        <v>3661541.32</v>
      </c>
      <c r="K214" s="61"/>
      <c r="L214" s="163">
        <f t="shared" si="16"/>
        <v>125.39954518990375</v>
      </c>
    </row>
    <row r="215" spans="1:12" x14ac:dyDescent="0.3">
      <c r="A215" s="114" t="s">
        <v>1</v>
      </c>
      <c r="B215" s="114" t="s">
        <v>2</v>
      </c>
      <c r="C215" s="27" t="s">
        <v>3</v>
      </c>
      <c r="D215" s="115" t="s">
        <v>4</v>
      </c>
      <c r="E215" s="116"/>
      <c r="F215" s="116"/>
      <c r="G215" s="116"/>
      <c r="H215" s="116"/>
      <c r="I215" s="116"/>
      <c r="J215" s="115"/>
      <c r="K215" s="115"/>
      <c r="L215" s="212"/>
    </row>
    <row r="216" spans="1:12" ht="48.75" customHeight="1" x14ac:dyDescent="0.3">
      <c r="A216" s="2" t="s">
        <v>251</v>
      </c>
      <c r="B216" s="2">
        <v>42123</v>
      </c>
      <c r="C216" s="107" t="s">
        <v>254</v>
      </c>
      <c r="D216" s="6">
        <v>2919900</v>
      </c>
      <c r="E216" s="25"/>
      <c r="F216" s="25"/>
      <c r="G216" s="25"/>
      <c r="H216" s="25"/>
      <c r="I216" s="25"/>
      <c r="J216" s="12">
        <v>3345563.28</v>
      </c>
      <c r="K216" s="60">
        <v>0</v>
      </c>
      <c r="L216" s="163">
        <f t="shared" si="16"/>
        <v>114.57800883591902</v>
      </c>
    </row>
    <row r="217" spans="1:12" ht="19.5" customHeight="1" x14ac:dyDescent="0.3">
      <c r="A217" s="105"/>
      <c r="B217" s="106"/>
      <c r="C217" s="108" t="s">
        <v>253</v>
      </c>
      <c r="D217" s="25">
        <v>2919900</v>
      </c>
      <c r="E217" s="108"/>
      <c r="F217" s="108"/>
      <c r="G217" s="108"/>
      <c r="H217" s="108"/>
      <c r="I217" s="108"/>
      <c r="J217" s="147">
        <v>3345563.28</v>
      </c>
      <c r="K217" s="61">
        <v>0</v>
      </c>
      <c r="L217" s="163">
        <f>J217/D217*100</f>
        <v>114.57800883591902</v>
      </c>
    </row>
    <row r="218" spans="1:12" x14ac:dyDescent="0.3">
      <c r="A218" s="197" t="s">
        <v>283</v>
      </c>
      <c r="B218" s="198"/>
      <c r="C218" s="198"/>
      <c r="D218" s="198"/>
      <c r="E218" s="198"/>
      <c r="F218" s="198"/>
      <c r="G218" s="198"/>
      <c r="H218" s="198"/>
      <c r="I218" s="198"/>
      <c r="J218" s="199"/>
      <c r="K218" s="113"/>
      <c r="L218" s="204"/>
    </row>
    <row r="219" spans="1:12" x14ac:dyDescent="0.3">
      <c r="A219" s="205" t="s">
        <v>296</v>
      </c>
      <c r="B219" s="206"/>
      <c r="C219" s="206"/>
      <c r="D219" s="207"/>
      <c r="E219" s="207"/>
      <c r="F219" s="207"/>
      <c r="G219" s="207"/>
      <c r="H219" s="207"/>
      <c r="I219" s="207"/>
      <c r="J219" s="208"/>
      <c r="K219" s="209"/>
      <c r="L219" s="210"/>
    </row>
    <row r="220" spans="1:12" x14ac:dyDescent="0.3">
      <c r="A220" s="117" t="s">
        <v>1</v>
      </c>
      <c r="B220" s="117" t="s">
        <v>2</v>
      </c>
      <c r="C220" s="57" t="s">
        <v>3</v>
      </c>
      <c r="D220" s="118" t="s">
        <v>4</v>
      </c>
      <c r="E220" s="119"/>
      <c r="F220" s="119"/>
      <c r="G220" s="119"/>
      <c r="H220" s="119"/>
      <c r="I220" s="119"/>
      <c r="J220" s="118"/>
      <c r="K220" s="118"/>
      <c r="L220" s="175"/>
    </row>
    <row r="221" spans="1:12" ht="28.8" x14ac:dyDescent="0.3">
      <c r="A221" s="2"/>
      <c r="B221" s="2">
        <v>67112</v>
      </c>
      <c r="C221" s="107" t="s">
        <v>295</v>
      </c>
      <c r="D221" s="6">
        <v>544160</v>
      </c>
      <c r="E221" s="25"/>
      <c r="F221" s="25"/>
      <c r="G221" s="25"/>
      <c r="H221" s="25"/>
      <c r="I221" s="25"/>
      <c r="J221" s="12">
        <v>530217.47</v>
      </c>
      <c r="K221" s="60"/>
      <c r="L221" s="163">
        <f>J221/D221*100</f>
        <v>97.437788518082911</v>
      </c>
    </row>
    <row r="222" spans="1:12" x14ac:dyDescent="0.3">
      <c r="A222" s="2"/>
      <c r="B222" s="2"/>
      <c r="C222" s="69" t="s">
        <v>252</v>
      </c>
      <c r="D222" s="25">
        <v>544160</v>
      </c>
      <c r="E222" s="25"/>
      <c r="F222" s="25"/>
      <c r="G222" s="25"/>
      <c r="H222" s="25"/>
      <c r="I222" s="25"/>
      <c r="J222" s="147">
        <v>530217.47</v>
      </c>
      <c r="K222" s="61"/>
      <c r="L222" s="163">
        <f>J222/D222*100</f>
        <v>97.437788518082911</v>
      </c>
    </row>
    <row r="223" spans="1:12" x14ac:dyDescent="0.3">
      <c r="A223" s="114" t="s">
        <v>1</v>
      </c>
      <c r="B223" s="114" t="s">
        <v>2</v>
      </c>
      <c r="C223" s="27" t="s">
        <v>3</v>
      </c>
      <c r="D223" s="115" t="s">
        <v>4</v>
      </c>
      <c r="E223" s="116"/>
      <c r="F223" s="116"/>
      <c r="G223" s="116"/>
      <c r="H223" s="116"/>
      <c r="I223" s="116"/>
      <c r="J223" s="115"/>
      <c r="K223" s="115"/>
      <c r="L223" s="175"/>
    </row>
    <row r="224" spans="1:12" ht="28.8" x14ac:dyDescent="0.3">
      <c r="A224" s="2"/>
      <c r="B224" s="2">
        <v>36931</v>
      </c>
      <c r="C224" s="107" t="s">
        <v>294</v>
      </c>
      <c r="D224" s="6">
        <v>544160</v>
      </c>
      <c r="E224" s="25"/>
      <c r="F224" s="25"/>
      <c r="G224" s="25"/>
      <c r="H224" s="25"/>
      <c r="I224" s="25"/>
      <c r="J224" s="12">
        <v>280881.84000000003</v>
      </c>
      <c r="K224" s="60"/>
      <c r="L224" s="163">
        <f>J224/D224*100</f>
        <v>51.617509556012941</v>
      </c>
    </row>
    <row r="225" spans="1:12" x14ac:dyDescent="0.3">
      <c r="A225" s="2"/>
      <c r="B225" s="2"/>
      <c r="C225" s="107"/>
      <c r="D225" s="25"/>
      <c r="E225" s="25"/>
      <c r="F225" s="25"/>
      <c r="G225" s="25"/>
      <c r="H225" s="25"/>
      <c r="I225" s="25"/>
      <c r="J225" s="12"/>
      <c r="K225" s="60"/>
      <c r="L225" s="163" t="e">
        <f t="shared" ref="L225:L226" si="18">J225/D225*100</f>
        <v>#DIV/0!</v>
      </c>
    </row>
    <row r="226" spans="1:12" x14ac:dyDescent="0.3">
      <c r="A226" s="105"/>
      <c r="B226" s="106"/>
      <c r="C226" s="108" t="s">
        <v>253</v>
      </c>
      <c r="D226" s="25">
        <v>544160</v>
      </c>
      <c r="E226" s="108"/>
      <c r="F226" s="108"/>
      <c r="G226" s="108"/>
      <c r="H226" s="108"/>
      <c r="I226" s="108"/>
      <c r="J226" s="147">
        <v>280881.84000000003</v>
      </c>
      <c r="K226" s="61"/>
      <c r="L226" s="163">
        <f t="shared" si="18"/>
        <v>51.617509556012941</v>
      </c>
    </row>
    <row r="227" spans="1:12" ht="21.75" customHeight="1" x14ac:dyDescent="0.3">
      <c r="A227" t="s">
        <v>298</v>
      </c>
    </row>
    <row r="228" spans="1:12" x14ac:dyDescent="0.3">
      <c r="A228" t="s">
        <v>299</v>
      </c>
      <c r="J228" t="s">
        <v>301</v>
      </c>
    </row>
    <row r="229" spans="1:12" x14ac:dyDescent="0.3">
      <c r="A229" t="s">
        <v>300</v>
      </c>
      <c r="J229" t="s">
        <v>302</v>
      </c>
    </row>
  </sheetData>
  <sheetProtection algorithmName="SHA-512" hashValue="3dUfTXPtro/cYkkSSiKlmsQYf5lI6/Orx8hvz5lmyE48gXqieCRcwwZvZ1mheXrpz6zHj6k3wLM+sSuA8TFMKQ==" saltValue="fmKc5LQu6oacJiUnVSbiYg==" spinCount="100000" sheet="1" objects="1" scenarios="1"/>
  <mergeCells count="3">
    <mergeCell ref="A3:I4"/>
    <mergeCell ref="A5:C5"/>
    <mergeCell ref="A102:C10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2023-07-18T05:33:44Z</cp:lastPrinted>
  <dcterms:created xsi:type="dcterms:W3CDTF">2018-11-15T12:22:03Z</dcterms:created>
  <dcterms:modified xsi:type="dcterms:W3CDTF">2023-07-19T18:40:19Z</dcterms:modified>
</cp:coreProperties>
</file>