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H:\Desktop\FINIZV 31122025\"/>
    </mc:Choice>
  </mc:AlternateContent>
  <bookViews>
    <workbookView xWindow="0" yWindow="0" windowWidth="14505" windowHeight="1140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E325" i="9"/>
  <c r="B325" i="9" s="1"/>
  <c r="H324" i="9"/>
  <c r="G324" i="9"/>
  <c r="F324" i="9"/>
  <c r="E324" i="9"/>
  <c r="B324" i="9" s="1"/>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E319" i="9"/>
  <c r="B319" i="9" s="1"/>
  <c r="H318" i="9"/>
  <c r="G318" i="9"/>
  <c r="F318" i="9"/>
  <c r="E318" i="9"/>
  <c r="B318" i="9"/>
  <c r="H317" i="9"/>
  <c r="G317" i="9"/>
  <c r="E317" i="9" s="1"/>
  <c r="B317" i="9" s="1"/>
  <c r="F317" i="9"/>
  <c r="F316" i="9"/>
  <c r="F315" i="9"/>
  <c r="F314" i="9"/>
  <c r="H313" i="9"/>
  <c r="G313" i="9"/>
  <c r="F313" i="9"/>
  <c r="E313" i="9"/>
  <c r="B313" i="9" s="1"/>
  <c r="H312" i="9"/>
  <c r="G312" i="9"/>
  <c r="F312" i="9"/>
  <c r="E312" i="9"/>
  <c r="B312" i="9" s="1"/>
  <c r="H311" i="9"/>
  <c r="G311" i="9"/>
  <c r="F311" i="9"/>
  <c r="F310" i="9"/>
  <c r="F309" i="9"/>
  <c r="F308" i="9"/>
  <c r="H307" i="9"/>
  <c r="G307" i="9"/>
  <c r="E307" i="9" s="1"/>
  <c r="B307" i="9" s="1"/>
  <c r="F307" i="9"/>
  <c r="F306" i="9"/>
  <c r="H305" i="9"/>
  <c r="G305" i="9"/>
  <c r="F305" i="9"/>
  <c r="E305" i="9"/>
  <c r="B305" i="9" s="1"/>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c r="E292" i="9"/>
  <c r="M291" i="9"/>
  <c r="L291" i="9"/>
  <c r="F291" i="9"/>
  <c r="E291" i="9"/>
  <c r="B291" i="9" s="1"/>
  <c r="M290" i="9"/>
  <c r="L290" i="9"/>
  <c r="F290" i="9"/>
  <c r="E290" i="9"/>
  <c r="B290" i="9"/>
  <c r="M289" i="9"/>
  <c r="F289" i="9" s="1"/>
  <c r="B289" i="9" s="1"/>
  <c r="L289" i="9"/>
  <c r="E289" i="9"/>
  <c r="M288" i="9"/>
  <c r="L288" i="9"/>
  <c r="F288" i="9" s="1"/>
  <c r="B288" i="9" s="1"/>
  <c r="E288" i="9"/>
  <c r="M287" i="9"/>
  <c r="L287" i="9"/>
  <c r="F287" i="9" s="1"/>
  <c r="B287" i="9" s="1"/>
  <c r="E287" i="9"/>
  <c r="M286" i="9"/>
  <c r="L286" i="9"/>
  <c r="F286" i="9"/>
  <c r="E286" i="9"/>
  <c r="B286" i="9" s="1"/>
  <c r="M285" i="9"/>
  <c r="L285" i="9"/>
  <c r="F285" i="9"/>
  <c r="E285" i="9"/>
  <c r="B285" i="9" s="1"/>
  <c r="M284" i="9"/>
  <c r="L284" i="9"/>
  <c r="F284" i="9"/>
  <c r="E284" i="9"/>
  <c r="B284" i="9"/>
  <c r="M283" i="9"/>
  <c r="F283" i="9" s="1"/>
  <c r="B283" i="9" s="1"/>
  <c r="L283" i="9"/>
  <c r="E283" i="9"/>
  <c r="M282" i="9"/>
  <c r="L282" i="9"/>
  <c r="E282" i="9"/>
  <c r="M281" i="9"/>
  <c r="L281" i="9"/>
  <c r="F281" i="9" s="1"/>
  <c r="B281" i="9" s="1"/>
  <c r="E281" i="9"/>
  <c r="M280" i="9"/>
  <c r="L280" i="9"/>
  <c r="F280" i="9"/>
  <c r="E280" i="9"/>
  <c r="B280" i="9" s="1"/>
  <c r="M279" i="9"/>
  <c r="L279" i="9"/>
  <c r="F279" i="9"/>
  <c r="E279" i="9"/>
  <c r="B279" i="9" s="1"/>
  <c r="M278" i="9"/>
  <c r="L278" i="9"/>
  <c r="F278" i="9"/>
  <c r="E278" i="9"/>
  <c r="B278" i="9"/>
  <c r="M277" i="9"/>
  <c r="F277" i="9" s="1"/>
  <c r="B277" i="9" s="1"/>
  <c r="L277" i="9"/>
  <c r="E277" i="9"/>
  <c r="M276" i="9"/>
  <c r="L276" i="9"/>
  <c r="F276" i="9" s="1"/>
  <c r="B276" i="9" s="1"/>
  <c r="E276" i="9"/>
  <c r="M275" i="9"/>
  <c r="L275" i="9"/>
  <c r="F275" i="9" s="1"/>
  <c r="E275" i="9"/>
  <c r="B275" i="9" s="1"/>
  <c r="M274" i="9"/>
  <c r="L274" i="9"/>
  <c r="F274" i="9"/>
  <c r="E274" i="9"/>
  <c r="M273" i="9"/>
  <c r="L273" i="9"/>
  <c r="F273" i="9"/>
  <c r="E273" i="9"/>
  <c r="B273" i="9" s="1"/>
  <c r="M272" i="9"/>
  <c r="L272" i="9"/>
  <c r="F272" i="9"/>
  <c r="E272" i="9"/>
  <c r="B272" i="9"/>
  <c r="M271" i="9"/>
  <c r="L271" i="9"/>
  <c r="F271" i="9" s="1"/>
  <c r="B271" i="9" s="1"/>
  <c r="E271" i="9"/>
  <c r="M270" i="9"/>
  <c r="L270" i="9"/>
  <c r="F270" i="9" s="1"/>
  <c r="B270" i="9" s="1"/>
  <c r="E270" i="9"/>
  <c r="M269" i="9"/>
  <c r="L269" i="9"/>
  <c r="F269" i="9" s="1"/>
  <c r="E269" i="9"/>
  <c r="M268" i="9"/>
  <c r="L268" i="9"/>
  <c r="F268" i="9"/>
  <c r="E268" i="9"/>
  <c r="B268" i="9" s="1"/>
  <c r="M267" i="9"/>
  <c r="L267" i="9"/>
  <c r="F267" i="9"/>
  <c r="E267" i="9"/>
  <c r="B267" i="9" s="1"/>
  <c r="M266" i="9"/>
  <c r="L266" i="9"/>
  <c r="F266" i="9"/>
  <c r="E266" i="9"/>
  <c r="B266" i="9"/>
  <c r="M265" i="9"/>
  <c r="L265" i="9"/>
  <c r="F265" i="9" s="1"/>
  <c r="B265" i="9" s="1"/>
  <c r="E265" i="9"/>
  <c r="M264" i="9"/>
  <c r="L264" i="9"/>
  <c r="E264" i="9"/>
  <c r="M263" i="9"/>
  <c r="L263" i="9"/>
  <c r="F263" i="9" s="1"/>
  <c r="E263" i="9"/>
  <c r="B263" i="9" s="1"/>
  <c r="M262" i="9"/>
  <c r="L262" i="9"/>
  <c r="F262" i="9"/>
  <c r="E262" i="9"/>
  <c r="B262" i="9" s="1"/>
  <c r="M261" i="9"/>
  <c r="L261" i="9"/>
  <c r="F261" i="9"/>
  <c r="E261" i="9"/>
  <c r="B261" i="9" s="1"/>
  <c r="M260" i="9"/>
  <c r="L260" i="9"/>
  <c r="F260" i="9"/>
  <c r="E260" i="9"/>
  <c r="B260" i="9"/>
  <c r="M259" i="9"/>
  <c r="F259" i="9" s="1"/>
  <c r="B259" i="9" s="1"/>
  <c r="L259" i="9"/>
  <c r="E259" i="9"/>
  <c r="M258" i="9"/>
  <c r="L258" i="9"/>
  <c r="F258" i="9" s="1"/>
  <c r="B258" i="9" s="1"/>
  <c r="E258" i="9"/>
  <c r="M257" i="9"/>
  <c r="L257" i="9"/>
  <c r="F257" i="9" s="1"/>
  <c r="E257" i="9"/>
  <c r="B257" i="9" s="1"/>
  <c r="M256" i="9"/>
  <c r="L256" i="9"/>
  <c r="F256" i="9"/>
  <c r="E256" i="9"/>
  <c r="M255" i="9"/>
  <c r="L255" i="9"/>
  <c r="F255" i="9"/>
  <c r="E255" i="9"/>
  <c r="B255" i="9" s="1"/>
  <c r="M254" i="9"/>
  <c r="L254" i="9"/>
  <c r="F254" i="9"/>
  <c r="E254" i="9"/>
  <c r="B254" i="9"/>
  <c r="M253" i="9"/>
  <c r="L253" i="9"/>
  <c r="F253" i="9" s="1"/>
  <c r="B253" i="9" s="1"/>
  <c r="E253" i="9"/>
  <c r="M252" i="9"/>
  <c r="L252" i="9"/>
  <c r="F252" i="9" s="1"/>
  <c r="B252" i="9" s="1"/>
  <c r="E252" i="9"/>
  <c r="M251" i="9"/>
  <c r="L251" i="9"/>
  <c r="F251" i="9" s="1"/>
  <c r="E251" i="9"/>
  <c r="M250" i="9"/>
  <c r="L250" i="9"/>
  <c r="F250" i="9"/>
  <c r="E250" i="9"/>
  <c r="B250" i="9" s="1"/>
  <c r="M249" i="9"/>
  <c r="L249" i="9"/>
  <c r="F249" i="9"/>
  <c r="E249" i="9"/>
  <c r="B249" i="9" s="1"/>
  <c r="M248" i="9"/>
  <c r="L248" i="9"/>
  <c r="F248" i="9"/>
  <c r="E248" i="9"/>
  <c r="B248" i="9"/>
  <c r="M247" i="9"/>
  <c r="L247" i="9"/>
  <c r="F247" i="9" s="1"/>
  <c r="B247" i="9" s="1"/>
  <c r="E247" i="9"/>
  <c r="M246" i="9"/>
  <c r="L246" i="9"/>
  <c r="E246" i="9"/>
  <c r="M245" i="9"/>
  <c r="L245" i="9"/>
  <c r="F245" i="9" s="1"/>
  <c r="E245" i="9"/>
  <c r="B245" i="9" s="1"/>
  <c r="M244" i="9"/>
  <c r="F244" i="9" s="1"/>
  <c r="L244" i="9"/>
  <c r="E244" i="9"/>
  <c r="M243" i="9"/>
  <c r="F243" i="9" s="1"/>
  <c r="L243" i="9"/>
  <c r="E243" i="9"/>
  <c r="M242" i="9"/>
  <c r="F242" i="9" s="1"/>
  <c r="B242" i="9" s="1"/>
  <c r="L242" i="9"/>
  <c r="E242" i="9"/>
  <c r="M241" i="9"/>
  <c r="L241" i="9"/>
  <c r="F241" i="9" s="1"/>
  <c r="B241" i="9" s="1"/>
  <c r="E241" i="9"/>
  <c r="M240" i="9"/>
  <c r="L240" i="9"/>
  <c r="F240" i="9" s="1"/>
  <c r="B240" i="9" s="1"/>
  <c r="E240" i="9"/>
  <c r="M239" i="9"/>
  <c r="L239" i="9"/>
  <c r="E239" i="9"/>
  <c r="M238" i="9"/>
  <c r="F238" i="9" s="1"/>
  <c r="L238" i="9"/>
  <c r="E238" i="9"/>
  <c r="M237" i="9"/>
  <c r="F237" i="9" s="1"/>
  <c r="L237" i="9"/>
  <c r="E237" i="9"/>
  <c r="M236" i="9"/>
  <c r="F236" i="9" s="1"/>
  <c r="B236" i="9" s="1"/>
  <c r="L236" i="9"/>
  <c r="E236" i="9"/>
  <c r="M235" i="9"/>
  <c r="F235" i="9" s="1"/>
  <c r="B235" i="9" s="1"/>
  <c r="L235" i="9"/>
  <c r="E235" i="9"/>
  <c r="M234" i="9"/>
  <c r="L234" i="9"/>
  <c r="F234" i="9" s="1"/>
  <c r="B234" i="9" s="1"/>
  <c r="E234" i="9"/>
  <c r="M233" i="9"/>
  <c r="L233" i="9"/>
  <c r="F233" i="9" s="1"/>
  <c r="B233" i="9" s="1"/>
  <c r="E233" i="9"/>
  <c r="M232" i="9"/>
  <c r="L232" i="9"/>
  <c r="F232" i="9" s="1"/>
  <c r="E232" i="9"/>
  <c r="M231" i="9"/>
  <c r="L231" i="9"/>
  <c r="F231" i="9"/>
  <c r="E231" i="9"/>
  <c r="B231" i="9" s="1"/>
  <c r="M230" i="9"/>
  <c r="L230" i="9"/>
  <c r="F230" i="9"/>
  <c r="E230" i="9"/>
  <c r="B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F170" i="9"/>
  <c r="E170" i="9"/>
  <c r="H169" i="9"/>
  <c r="G169" i="9"/>
  <c r="F169" i="9"/>
  <c r="E169" i="9"/>
  <c r="B169" i="9"/>
  <c r="H168" i="9"/>
  <c r="G168" i="9"/>
  <c r="F168" i="9"/>
  <c r="E168" i="9"/>
  <c r="B168" i="9"/>
  <c r="H167" i="9"/>
  <c r="G167" i="9"/>
  <c r="F167" i="9"/>
  <c r="H166" i="9"/>
  <c r="G166" i="9"/>
  <c r="F166" i="9"/>
  <c r="H165" i="9"/>
  <c r="G165" i="9"/>
  <c r="E165" i="9" s="1"/>
  <c r="F165" i="9"/>
  <c r="H164" i="9"/>
  <c r="G164" i="9"/>
  <c r="F164" i="9"/>
  <c r="E164" i="9"/>
  <c r="B164" i="9" s="1"/>
  <c r="H163" i="9"/>
  <c r="G163" i="9"/>
  <c r="F163" i="9"/>
  <c r="B163" i="9" s="1"/>
  <c r="E163" i="9"/>
  <c r="H162" i="9"/>
  <c r="G162" i="9"/>
  <c r="F162" i="9"/>
  <c r="E162" i="9"/>
  <c r="B162" i="9" s="1"/>
  <c r="H161" i="9"/>
  <c r="G161" i="9"/>
  <c r="E161" i="9" s="1"/>
  <c r="F161" i="9"/>
  <c r="B161" i="9"/>
  <c r="H160" i="9"/>
  <c r="G160" i="9"/>
  <c r="F160" i="9"/>
  <c r="H159" i="9"/>
  <c r="G159" i="9"/>
  <c r="F159" i="9"/>
  <c r="H158" i="9"/>
  <c r="G158" i="9"/>
  <c r="F158" i="9"/>
  <c r="E158" i="9"/>
  <c r="B158" i="9" s="1"/>
  <c r="H157" i="9"/>
  <c r="G157" i="9"/>
  <c r="F157" i="9"/>
  <c r="B157" i="9" s="1"/>
  <c r="E157" i="9"/>
  <c r="F156" i="9"/>
  <c r="H155" i="9"/>
  <c r="G155" i="9"/>
  <c r="F155" i="9"/>
  <c r="B155" i="9" s="1"/>
  <c r="E155" i="9"/>
  <c r="H154" i="9"/>
  <c r="G154" i="9"/>
  <c r="F154" i="9"/>
  <c r="E154" i="9"/>
  <c r="B154" i="9" s="1"/>
  <c r="H153" i="9"/>
  <c r="G153" i="9"/>
  <c r="F153" i="9"/>
  <c r="H152" i="9"/>
  <c r="G152" i="9"/>
  <c r="F152" i="9"/>
  <c r="H151" i="9"/>
  <c r="G151" i="9"/>
  <c r="F151" i="9"/>
  <c r="H150" i="9"/>
  <c r="G150" i="9"/>
  <c r="F150" i="9"/>
  <c r="E150" i="9"/>
  <c r="B150" i="9" s="1"/>
  <c r="H149" i="9"/>
  <c r="G149" i="9"/>
  <c r="F149" i="9"/>
  <c r="B149" i="9" s="1"/>
  <c r="E149" i="9"/>
  <c r="H148" i="9"/>
  <c r="G148" i="9"/>
  <c r="F148" i="9"/>
  <c r="E148" i="9"/>
  <c r="B148" i="9" s="1"/>
  <c r="H147" i="9"/>
  <c r="G147" i="9"/>
  <c r="E147" i="9" s="1"/>
  <c r="F147" i="9"/>
  <c r="B147" i="9"/>
  <c r="H146" i="9"/>
  <c r="G146" i="9"/>
  <c r="F146" i="9"/>
  <c r="H145" i="9"/>
  <c r="G145" i="9"/>
  <c r="F145" i="9"/>
  <c r="H144" i="9"/>
  <c r="G144" i="9"/>
  <c r="F144" i="9"/>
  <c r="E144" i="9"/>
  <c r="B144" i="9" s="1"/>
  <c r="H143" i="9"/>
  <c r="G143" i="9"/>
  <c r="F143" i="9"/>
  <c r="B143" i="9" s="1"/>
  <c r="E143" i="9"/>
  <c r="H142" i="9"/>
  <c r="G142" i="9"/>
  <c r="F142" i="9"/>
  <c r="E142" i="9"/>
  <c r="B142" i="9" s="1"/>
  <c r="H141" i="9"/>
  <c r="G141" i="9"/>
  <c r="E141" i="9" s="1"/>
  <c r="F141" i="9"/>
  <c r="B141" i="9"/>
  <c r="H140" i="9"/>
  <c r="G140" i="9"/>
  <c r="F140" i="9"/>
  <c r="H139" i="9"/>
  <c r="G139" i="9"/>
  <c r="F139" i="9"/>
  <c r="H138" i="9"/>
  <c r="G138" i="9"/>
  <c r="F138" i="9"/>
  <c r="E138" i="9"/>
  <c r="B138" i="9" s="1"/>
  <c r="H137" i="9"/>
  <c r="G137" i="9"/>
  <c r="F137" i="9"/>
  <c r="B137" i="9" s="1"/>
  <c r="E137" i="9"/>
  <c r="H136" i="9"/>
  <c r="G136" i="9"/>
  <c r="F136" i="9"/>
  <c r="E136" i="9"/>
  <c r="B136" i="9" s="1"/>
  <c r="H135" i="9"/>
  <c r="G135" i="9"/>
  <c r="E135" i="9" s="1"/>
  <c r="F135" i="9"/>
  <c r="B135" i="9"/>
  <c r="H134" i="9"/>
  <c r="G134" i="9"/>
  <c r="F134" i="9"/>
  <c r="H133" i="9"/>
  <c r="G133" i="9"/>
  <c r="F133" i="9"/>
  <c r="H132" i="9"/>
  <c r="G132" i="9"/>
  <c r="F132" i="9"/>
  <c r="E132" i="9"/>
  <c r="B132" i="9" s="1"/>
  <c r="H131" i="9"/>
  <c r="G131" i="9"/>
  <c r="F131" i="9"/>
  <c r="B131" i="9" s="1"/>
  <c r="E131" i="9"/>
  <c r="H130" i="9"/>
  <c r="G130" i="9"/>
  <c r="F130" i="9"/>
  <c r="E130" i="9"/>
  <c r="B130" i="9" s="1"/>
  <c r="H129" i="9"/>
  <c r="G129" i="9"/>
  <c r="E129" i="9" s="1"/>
  <c r="F129" i="9"/>
  <c r="B129" i="9"/>
  <c r="H128" i="9"/>
  <c r="G128" i="9"/>
  <c r="F128" i="9"/>
  <c r="H127" i="9"/>
  <c r="G127" i="9"/>
  <c r="F127" i="9"/>
  <c r="H126" i="9"/>
  <c r="G126" i="9"/>
  <c r="F126" i="9"/>
  <c r="E126" i="9"/>
  <c r="B126" i="9" s="1"/>
  <c r="H125" i="9"/>
  <c r="G125" i="9"/>
  <c r="F125" i="9"/>
  <c r="B125" i="9" s="1"/>
  <c r="E125" i="9"/>
  <c r="H124" i="9"/>
  <c r="G124" i="9"/>
  <c r="F124" i="9"/>
  <c r="E124" i="9"/>
  <c r="B124" i="9" s="1"/>
  <c r="H123" i="9"/>
  <c r="G123" i="9"/>
  <c r="E123" i="9" s="1"/>
  <c r="B123" i="9" s="1"/>
  <c r="F123" i="9"/>
  <c r="H122" i="9"/>
  <c r="G122" i="9"/>
  <c r="F122" i="9"/>
  <c r="H121" i="9"/>
  <c r="G121" i="9"/>
  <c r="F121" i="9"/>
  <c r="H120" i="9"/>
  <c r="G120" i="9"/>
  <c r="F120" i="9"/>
  <c r="E120" i="9"/>
  <c r="B120" i="9" s="1"/>
  <c r="H119" i="9"/>
  <c r="G119" i="9"/>
  <c r="F119" i="9"/>
  <c r="B119" i="9" s="1"/>
  <c r="E119" i="9"/>
  <c r="H118" i="9"/>
  <c r="G118" i="9"/>
  <c r="F118" i="9"/>
  <c r="E118" i="9"/>
  <c r="B118" i="9" s="1"/>
  <c r="H117" i="9"/>
  <c r="G117" i="9"/>
  <c r="E117" i="9" s="1"/>
  <c r="B117" i="9" s="1"/>
  <c r="F117" i="9"/>
  <c r="H116" i="9"/>
  <c r="G116" i="9"/>
  <c r="F116" i="9"/>
  <c r="H115" i="9"/>
  <c r="G115" i="9"/>
  <c r="F115" i="9"/>
  <c r="H114" i="9"/>
  <c r="G114" i="9"/>
  <c r="F114" i="9"/>
  <c r="E114" i="9"/>
  <c r="B114" i="9" s="1"/>
  <c r="H113" i="9"/>
  <c r="G113" i="9"/>
  <c r="F113" i="9"/>
  <c r="B113" i="9" s="1"/>
  <c r="E113" i="9"/>
  <c r="H112" i="9"/>
  <c r="G112" i="9"/>
  <c r="F112" i="9"/>
  <c r="E112" i="9"/>
  <c r="B112" i="9" s="1"/>
  <c r="H111" i="9"/>
  <c r="G111" i="9"/>
  <c r="E111" i="9" s="1"/>
  <c r="B111" i="9" s="1"/>
  <c r="F111" i="9"/>
  <c r="H110" i="9"/>
  <c r="G110" i="9"/>
  <c r="F110" i="9"/>
  <c r="H109" i="9"/>
  <c r="G109" i="9"/>
  <c r="F109" i="9"/>
  <c r="H108" i="9"/>
  <c r="G108" i="9"/>
  <c r="F108" i="9"/>
  <c r="E108" i="9"/>
  <c r="B108" i="9" s="1"/>
  <c r="H107" i="9"/>
  <c r="G107" i="9"/>
  <c r="F107" i="9"/>
  <c r="B107" i="9" s="1"/>
  <c r="E107" i="9"/>
  <c r="H106" i="9"/>
  <c r="G106" i="9"/>
  <c r="F106" i="9"/>
  <c r="E106" i="9"/>
  <c r="B106" i="9" s="1"/>
  <c r="H105" i="9"/>
  <c r="G105" i="9"/>
  <c r="E105" i="9" s="1"/>
  <c r="B105" i="9" s="1"/>
  <c r="F105" i="9"/>
  <c r="H104" i="9"/>
  <c r="G104" i="9"/>
  <c r="F104" i="9"/>
  <c r="H103" i="9"/>
  <c r="G103" i="9"/>
  <c r="F103" i="9"/>
  <c r="H102" i="9"/>
  <c r="G102" i="9"/>
  <c r="F102" i="9"/>
  <c r="E102" i="9"/>
  <c r="B102" i="9" s="1"/>
  <c r="H101" i="9"/>
  <c r="G101" i="9"/>
  <c r="F101" i="9"/>
  <c r="B101" i="9" s="1"/>
  <c r="E101" i="9"/>
  <c r="H100" i="9"/>
  <c r="G100" i="9"/>
  <c r="F100" i="9"/>
  <c r="E100" i="9"/>
  <c r="B100" i="9" s="1"/>
  <c r="H99" i="9"/>
  <c r="G99" i="9"/>
  <c r="E99" i="9" s="1"/>
  <c r="B99" i="9" s="1"/>
  <c r="F99" i="9"/>
  <c r="H98" i="9"/>
  <c r="G98" i="9"/>
  <c r="F98" i="9"/>
  <c r="H97" i="9"/>
  <c r="G97" i="9"/>
  <c r="F97" i="9"/>
  <c r="H96" i="9"/>
  <c r="G96" i="9"/>
  <c r="F96" i="9"/>
  <c r="E96" i="9"/>
  <c r="B96" i="9" s="1"/>
  <c r="H95" i="9"/>
  <c r="G95" i="9"/>
  <c r="F95" i="9"/>
  <c r="B95" i="9" s="1"/>
  <c r="E95" i="9"/>
  <c r="H94" i="9"/>
  <c r="G94" i="9"/>
  <c r="F94" i="9"/>
  <c r="E94" i="9"/>
  <c r="B94" i="9" s="1"/>
  <c r="H93" i="9"/>
  <c r="G93" i="9"/>
  <c r="E93" i="9" s="1"/>
  <c r="B93" i="9" s="1"/>
  <c r="F93" i="9"/>
  <c r="H92" i="9"/>
  <c r="G92" i="9"/>
  <c r="F92" i="9"/>
  <c r="H91" i="9"/>
  <c r="G91" i="9"/>
  <c r="F91" i="9"/>
  <c r="H90" i="9"/>
  <c r="G90" i="9"/>
  <c r="F90" i="9"/>
  <c r="E90" i="9"/>
  <c r="B90" i="9" s="1"/>
  <c r="H89" i="9"/>
  <c r="G89" i="9"/>
  <c r="F89" i="9"/>
  <c r="B89" i="9" s="1"/>
  <c r="E89" i="9"/>
  <c r="H88" i="9"/>
  <c r="G88" i="9"/>
  <c r="F88" i="9"/>
  <c r="E88" i="9"/>
  <c r="B88" i="9" s="1"/>
  <c r="H87" i="9"/>
  <c r="G87" i="9"/>
  <c r="E87" i="9" s="1"/>
  <c r="B87" i="9" s="1"/>
  <c r="F87" i="9"/>
  <c r="H86" i="9"/>
  <c r="G86" i="9"/>
  <c r="F86" i="9"/>
  <c r="H85" i="9"/>
  <c r="G85" i="9"/>
  <c r="F85" i="9"/>
  <c r="H84" i="9"/>
  <c r="G84" i="9"/>
  <c r="F84" i="9"/>
  <c r="E84" i="9"/>
  <c r="B84" i="9" s="1"/>
  <c r="H83" i="9"/>
  <c r="G83" i="9"/>
  <c r="F83" i="9"/>
  <c r="B83" i="9" s="1"/>
  <c r="E83" i="9"/>
  <c r="H82" i="9"/>
  <c r="G82" i="9"/>
  <c r="F82" i="9"/>
  <c r="E82" i="9"/>
  <c r="B82" i="9" s="1"/>
  <c r="H81" i="9"/>
  <c r="G81" i="9"/>
  <c r="F81" i="9"/>
  <c r="H80" i="9"/>
  <c r="G80" i="9"/>
  <c r="F80" i="9"/>
  <c r="H79" i="9"/>
  <c r="G79" i="9"/>
  <c r="F79" i="9"/>
  <c r="H78" i="9"/>
  <c r="G78" i="9"/>
  <c r="F78" i="9"/>
  <c r="E78" i="9"/>
  <c r="B78" i="9" s="1"/>
  <c r="H77" i="9"/>
  <c r="E77" i="9" s="1"/>
  <c r="G77" i="9"/>
  <c r="F77" i="9"/>
  <c r="H76" i="9"/>
  <c r="G76" i="9"/>
  <c r="F76" i="9"/>
  <c r="E76" i="9"/>
  <c r="B76" i="9" s="1"/>
  <c r="H75" i="9"/>
  <c r="G75" i="9"/>
  <c r="E75" i="9" s="1"/>
  <c r="B75" i="9" s="1"/>
  <c r="F75" i="9"/>
  <c r="H74" i="9"/>
  <c r="G74" i="9"/>
  <c r="F74" i="9"/>
  <c r="H73" i="9"/>
  <c r="G73" i="9"/>
  <c r="F73" i="9"/>
  <c r="H72" i="9"/>
  <c r="G72" i="9"/>
  <c r="F72" i="9"/>
  <c r="E72" i="9"/>
  <c r="B72" i="9" s="1"/>
  <c r="H71" i="9"/>
  <c r="G71" i="9"/>
  <c r="F71" i="9"/>
  <c r="B71" i="9" s="1"/>
  <c r="E71" i="9"/>
  <c r="H70" i="9"/>
  <c r="G70" i="9"/>
  <c r="F70" i="9"/>
  <c r="E70" i="9"/>
  <c r="B70" i="9" s="1"/>
  <c r="H69" i="9"/>
  <c r="G69" i="9"/>
  <c r="E69" i="9" s="1"/>
  <c r="B69" i="9" s="1"/>
  <c r="F69" i="9"/>
  <c r="H68" i="9"/>
  <c r="G68" i="9"/>
  <c r="F68" i="9"/>
  <c r="H67" i="9"/>
  <c r="G67" i="9"/>
  <c r="F67" i="9"/>
  <c r="H66" i="9"/>
  <c r="G66" i="9"/>
  <c r="F66" i="9"/>
  <c r="E66" i="9"/>
  <c r="B66" i="9" s="1"/>
  <c r="H65" i="9"/>
  <c r="G65" i="9"/>
  <c r="F65" i="9"/>
  <c r="B65" i="9" s="1"/>
  <c r="E65" i="9"/>
  <c r="H64" i="9"/>
  <c r="G64" i="9"/>
  <c r="F64" i="9"/>
  <c r="E64" i="9"/>
  <c r="B64" i="9" s="1"/>
  <c r="H63" i="9"/>
  <c r="G63" i="9"/>
  <c r="F63" i="9"/>
  <c r="H62" i="9"/>
  <c r="G62" i="9"/>
  <c r="F62" i="9"/>
  <c r="H61" i="9"/>
  <c r="G61" i="9"/>
  <c r="F61" i="9"/>
  <c r="H60" i="9"/>
  <c r="G60" i="9"/>
  <c r="F60" i="9"/>
  <c r="E60" i="9"/>
  <c r="B60" i="9" s="1"/>
  <c r="H59" i="9"/>
  <c r="G59" i="9"/>
  <c r="F59" i="9"/>
  <c r="B59" i="9" s="1"/>
  <c r="E59" i="9"/>
  <c r="H58" i="9"/>
  <c r="G58" i="9"/>
  <c r="F58" i="9"/>
  <c r="E58" i="9"/>
  <c r="B58" i="9" s="1"/>
  <c r="H57" i="9"/>
  <c r="G57" i="9"/>
  <c r="E57" i="9" s="1"/>
  <c r="B57" i="9" s="1"/>
  <c r="F57" i="9"/>
  <c r="H56" i="9"/>
  <c r="G56" i="9"/>
  <c r="F56" i="9"/>
  <c r="H55" i="9"/>
  <c r="G55" i="9"/>
  <c r="F55" i="9"/>
  <c r="H54" i="9"/>
  <c r="G54" i="9"/>
  <c r="F54" i="9"/>
  <c r="E54" i="9"/>
  <c r="B54" i="9" s="1"/>
  <c r="H53" i="9"/>
  <c r="E53" i="9" s="1"/>
  <c r="B53" i="9" s="1"/>
  <c r="G53" i="9"/>
  <c r="F53" i="9"/>
  <c r="H52" i="9"/>
  <c r="E52" i="9" s="1"/>
  <c r="B52" i="9" s="1"/>
  <c r="G52" i="9"/>
  <c r="F52" i="9"/>
  <c r="H51" i="9"/>
  <c r="G51" i="9"/>
  <c r="F51" i="9"/>
  <c r="H50" i="9"/>
  <c r="G50" i="9"/>
  <c r="F50" i="9"/>
  <c r="H49" i="9"/>
  <c r="G49" i="9"/>
  <c r="F49" i="9"/>
  <c r="H48" i="9"/>
  <c r="E48" i="9" s="1"/>
  <c r="B48" i="9" s="1"/>
  <c r="G48" i="9"/>
  <c r="F48" i="9"/>
  <c r="H47" i="9"/>
  <c r="G47" i="9"/>
  <c r="F47" i="9"/>
  <c r="E47" i="9"/>
  <c r="B47" i="9" s="1"/>
  <c r="H46" i="9"/>
  <c r="E46" i="9" s="1"/>
  <c r="B46" i="9" s="1"/>
  <c r="G46" i="9"/>
  <c r="F46" i="9"/>
  <c r="H45" i="9"/>
  <c r="G45" i="9"/>
  <c r="E45" i="9" s="1"/>
  <c r="B45" i="9" s="1"/>
  <c r="F45" i="9"/>
  <c r="H44" i="9"/>
  <c r="G44" i="9"/>
  <c r="F44" i="9"/>
  <c r="H43" i="9"/>
  <c r="G43" i="9"/>
  <c r="F43" i="9"/>
  <c r="H42" i="9"/>
  <c r="G42" i="9"/>
  <c r="F42" i="9"/>
  <c r="E42" i="9"/>
  <c r="B42" i="9" s="1"/>
  <c r="H41" i="9"/>
  <c r="G41" i="9"/>
  <c r="F41" i="9"/>
  <c r="E41" i="9"/>
  <c r="B41" i="9" s="1"/>
  <c r="H40" i="9"/>
  <c r="G40" i="9"/>
  <c r="F40" i="9"/>
  <c r="E40" i="9"/>
  <c r="B40" i="9" s="1"/>
  <c r="H39" i="9"/>
  <c r="G39" i="9"/>
  <c r="E39" i="9" s="1"/>
  <c r="B39" i="9" s="1"/>
  <c r="F39" i="9"/>
  <c r="H38" i="9"/>
  <c r="G38" i="9"/>
  <c r="F38" i="9"/>
  <c r="H37" i="9"/>
  <c r="G37" i="9"/>
  <c r="F37" i="9"/>
  <c r="H36" i="9"/>
  <c r="E36" i="9" s="1"/>
  <c r="B36" i="9" s="1"/>
  <c r="G36" i="9"/>
  <c r="F36" i="9"/>
  <c r="H35" i="9"/>
  <c r="E35" i="9" s="1"/>
  <c r="B35" i="9" s="1"/>
  <c r="G35" i="9"/>
  <c r="F35" i="9"/>
  <c r="H34" i="9"/>
  <c r="E34" i="9" s="1"/>
  <c r="B34" i="9" s="1"/>
  <c r="G34" i="9"/>
  <c r="F34" i="9"/>
  <c r="H33" i="9"/>
  <c r="G33" i="9"/>
  <c r="E33" i="9" s="1"/>
  <c r="B33" i="9" s="1"/>
  <c r="F33" i="9"/>
  <c r="H32" i="9"/>
  <c r="G32" i="9"/>
  <c r="F32" i="9"/>
  <c r="H31" i="9"/>
  <c r="G31" i="9"/>
  <c r="F31" i="9"/>
  <c r="H30" i="9"/>
  <c r="G30" i="9"/>
  <c r="F30" i="9"/>
  <c r="E30" i="9"/>
  <c r="B30" i="9" s="1"/>
  <c r="H29" i="9"/>
  <c r="G29" i="9"/>
  <c r="F29" i="9"/>
  <c r="E29" i="9"/>
  <c r="B29" i="9" s="1"/>
  <c r="H28" i="9"/>
  <c r="G28" i="9"/>
  <c r="F28" i="9"/>
  <c r="E28" i="9"/>
  <c r="B28" i="9" s="1"/>
  <c r="H27" i="9"/>
  <c r="G27" i="9"/>
  <c r="E27" i="9" s="1"/>
  <c r="B27" i="9" s="1"/>
  <c r="F27" i="9"/>
  <c r="H26" i="9"/>
  <c r="G26" i="9"/>
  <c r="F26" i="9"/>
  <c r="H25" i="9"/>
  <c r="G25" i="9"/>
  <c r="F25" i="9"/>
  <c r="F24" i="9"/>
  <c r="F4" i="9"/>
  <c r="O3" i="9"/>
  <c r="G296" i="9" s="1"/>
  <c r="I3" i="9"/>
  <c r="H3" i="9"/>
  <c r="G3" i="9"/>
  <c r="D104" i="8"/>
  <c r="D97" i="8"/>
  <c r="D92" i="8"/>
  <c r="D87" i="8"/>
  <c r="D82" i="8"/>
  <c r="D77" i="8"/>
  <c r="D72" i="8"/>
  <c r="D67" i="8"/>
  <c r="D62" i="8"/>
  <c r="D57" i="8"/>
  <c r="D52" i="8"/>
  <c r="D51" i="8" s="1"/>
  <c r="D46" i="8"/>
  <c r="D37" i="8"/>
  <c r="D27" i="8"/>
  <c r="D25" i="8" s="1"/>
  <c r="C1602" i="1" s="1"/>
  <c r="H1602" i="1" s="1"/>
  <c r="D18" i="8"/>
  <c r="D6" i="8" s="1"/>
  <c r="C1583" i="1" s="1"/>
  <c r="H1583" i="1" s="1"/>
  <c r="D8" i="8"/>
  <c r="E44" i="7"/>
  <c r="D44" i="7"/>
  <c r="E39" i="7"/>
  <c r="E38" i="7" s="1"/>
  <c r="D39" i="7"/>
  <c r="D38" i="7"/>
  <c r="E30" i="7"/>
  <c r="D30" i="7"/>
  <c r="E23" i="7"/>
  <c r="E22" i="7" s="1"/>
  <c r="D23" i="7"/>
  <c r="D22" i="7" s="1"/>
  <c r="E14" i="7"/>
  <c r="D14" i="7"/>
  <c r="E7" i="7"/>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E35" i="6"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88" i="5"/>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E597" i="4" s="1"/>
  <c r="D591" i="1"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E522" i="4" s="1"/>
  <c r="D523" i="4"/>
  <c r="F523" i="4" s="1"/>
  <c r="D522" i="4"/>
  <c r="F522" i="4" s="1"/>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E428" i="4"/>
  <c r="D428" i="4"/>
  <c r="F428" i="4" s="1"/>
  <c r="E427" i="4"/>
  <c r="D427" i="4"/>
  <c r="E426" i="4"/>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E362" i="4"/>
  <c r="D362" i="4"/>
  <c r="F362"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E308" i="4" s="1"/>
  <c r="D322"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9" i="4" s="1"/>
  <c r="F268" i="4"/>
  <c r="F267" i="4"/>
  <c r="F266" i="4"/>
  <c r="F265" i="4"/>
  <c r="F264" i="4"/>
  <c r="E263" i="4"/>
  <c r="D263" i="4"/>
  <c r="F263" i="4" s="1"/>
  <c r="E262" i="4"/>
  <c r="D258" i="1" s="1"/>
  <c r="F261" i="4"/>
  <c r="F260" i="4"/>
  <c r="F259" i="4"/>
  <c r="F258" i="4"/>
  <c r="E257" i="4"/>
  <c r="D257" i="4"/>
  <c r="F257" i="4" s="1"/>
  <c r="F256" i="4"/>
  <c r="F255" i="4"/>
  <c r="E254" i="4"/>
  <c r="D254" i="4"/>
  <c r="F254" i="4" s="1"/>
  <c r="F253" i="4"/>
  <c r="F252" i="4"/>
  <c r="F251" i="4"/>
  <c r="E250" i="4"/>
  <c r="D250" i="4"/>
  <c r="F250" i="4" s="1"/>
  <c r="F249" i="4"/>
  <c r="F248" i="4"/>
  <c r="F247" i="4"/>
  <c r="E246" i="4"/>
  <c r="E230" i="4" s="1"/>
  <c r="D226" i="1" s="1"/>
  <c r="D246" i="4"/>
  <c r="F246" i="4" s="1"/>
  <c r="F245" i="4"/>
  <c r="F244" i="4"/>
  <c r="F243" i="4"/>
  <c r="E242" i="4"/>
  <c r="D242" i="4"/>
  <c r="F242" i="4" s="1"/>
  <c r="F241" i="4"/>
  <c r="F240" i="4"/>
  <c r="F239" i="4"/>
  <c r="F238"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D141" i="4"/>
  <c r="F141" i="4" s="1"/>
  <c r="E140" i="4"/>
  <c r="F139" i="4"/>
  <c r="F138" i="4"/>
  <c r="F137" i="4"/>
  <c r="F136" i="4"/>
  <c r="E135" i="4"/>
  <c r="E134" i="4" s="1"/>
  <c r="D130" i="1" s="1"/>
  <c r="D135" i="4"/>
  <c r="D134" i="4" s="1"/>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D1579" i="1"/>
  <c r="C1579" i="1"/>
  <c r="D1578" i="1"/>
  <c r="C1578" i="1"/>
  <c r="J1578" i="1" s="1"/>
  <c r="D1577" i="1"/>
  <c r="C1577" i="1"/>
  <c r="D1576" i="1"/>
  <c r="C1576" i="1"/>
  <c r="D1575" i="1"/>
  <c r="C1575" i="1"/>
  <c r="J1575" i="1" s="1"/>
  <c r="D1574" i="1"/>
  <c r="C1574" i="1"/>
  <c r="D1573" i="1"/>
  <c r="C1573" i="1"/>
  <c r="D1572" i="1"/>
  <c r="C1572" i="1"/>
  <c r="H1572" i="1" s="1"/>
  <c r="D1571" i="1"/>
  <c r="C1571" i="1"/>
  <c r="D1570" i="1"/>
  <c r="C1570" i="1"/>
  <c r="D1569" i="1"/>
  <c r="C1569" i="1"/>
  <c r="J1569" i="1" s="1"/>
  <c r="D1568" i="1"/>
  <c r="C1568" i="1"/>
  <c r="D1567" i="1"/>
  <c r="C1567" i="1"/>
  <c r="D1566" i="1"/>
  <c r="C1566" i="1"/>
  <c r="J1566" i="1" s="1"/>
  <c r="D1565" i="1"/>
  <c r="C1565" i="1"/>
  <c r="D1564" i="1"/>
  <c r="C1564" i="1"/>
  <c r="D1563" i="1"/>
  <c r="C1563" i="1"/>
  <c r="H1563" i="1" s="1"/>
  <c r="D1562" i="1"/>
  <c r="C1562" i="1"/>
  <c r="D1561" i="1"/>
  <c r="C1561" i="1"/>
  <c r="D1560" i="1"/>
  <c r="C1560" i="1"/>
  <c r="J1560" i="1" s="1"/>
  <c r="D1559" i="1"/>
  <c r="C1559" i="1"/>
  <c r="D1558" i="1"/>
  <c r="C1558" i="1"/>
  <c r="D1557" i="1"/>
  <c r="C1557" i="1"/>
  <c r="J1557" i="1" s="1"/>
  <c r="D1556" i="1"/>
  <c r="C1556" i="1"/>
  <c r="D1555" i="1"/>
  <c r="D1554" i="1"/>
  <c r="C1554" i="1"/>
  <c r="J1554" i="1" s="1"/>
  <c r="D1553" i="1"/>
  <c r="C1553" i="1"/>
  <c r="D1552" i="1"/>
  <c r="C1552" i="1"/>
  <c r="D1551" i="1"/>
  <c r="C1551" i="1"/>
  <c r="J1551" i="1" s="1"/>
  <c r="D1550" i="1"/>
  <c r="C1550" i="1"/>
  <c r="D1549" i="1"/>
  <c r="C1549" i="1"/>
  <c r="D1548" i="1"/>
  <c r="C1548" i="1"/>
  <c r="J1548" i="1" s="1"/>
  <c r="D1547" i="1"/>
  <c r="C1547" i="1"/>
  <c r="D1546" i="1"/>
  <c r="C1546" i="1"/>
  <c r="D1545" i="1"/>
  <c r="C1545" i="1"/>
  <c r="J1545" i="1" s="1"/>
  <c r="D1544" i="1"/>
  <c r="C1544" i="1"/>
  <c r="D1543" i="1"/>
  <c r="C1543" i="1"/>
  <c r="D1542" i="1"/>
  <c r="C1542" i="1"/>
  <c r="J1542" i="1" s="1"/>
  <c r="D1541" i="1"/>
  <c r="C1541" i="1"/>
  <c r="D1540" i="1"/>
  <c r="C1540" i="1"/>
  <c r="D1536" i="1"/>
  <c r="C1536" i="1"/>
  <c r="D1535" i="1"/>
  <c r="C1535" i="1"/>
  <c r="D1534" i="1"/>
  <c r="C1534" i="1"/>
  <c r="H1534" i="1" s="1"/>
  <c r="D1533" i="1"/>
  <c r="C1533" i="1"/>
  <c r="D1532" i="1"/>
  <c r="C1532" i="1"/>
  <c r="D1531" i="1"/>
  <c r="C1531" i="1"/>
  <c r="H1531" i="1" s="1"/>
  <c r="D1530" i="1"/>
  <c r="C1530" i="1"/>
  <c r="D1529" i="1"/>
  <c r="C1529" i="1"/>
  <c r="D1528" i="1"/>
  <c r="C1528" i="1"/>
  <c r="H1528" i="1" s="1"/>
  <c r="D1527" i="1"/>
  <c r="C1527" i="1"/>
  <c r="D1526" i="1"/>
  <c r="C1526" i="1"/>
  <c r="D1524" i="1"/>
  <c r="C1524" i="1"/>
  <c r="D1523" i="1"/>
  <c r="C1523" i="1"/>
  <c r="H1523" i="1" s="1"/>
  <c r="D1522" i="1"/>
  <c r="C1522" i="1"/>
  <c r="H1522" i="1" s="1"/>
  <c r="D1521" i="1"/>
  <c r="C1521" i="1"/>
  <c r="D1520" i="1"/>
  <c r="C1520" i="1"/>
  <c r="H1520" i="1" s="1"/>
  <c r="D1519" i="1"/>
  <c r="C1519" i="1"/>
  <c r="H1519" i="1" s="1"/>
  <c r="D1518" i="1"/>
  <c r="C1518" i="1"/>
  <c r="D1517" i="1"/>
  <c r="C1517" i="1"/>
  <c r="H1517" i="1" s="1"/>
  <c r="D1516" i="1"/>
  <c r="C1516" i="1"/>
  <c r="H1516" i="1" s="1"/>
  <c r="D1515" i="1"/>
  <c r="C1515" i="1"/>
  <c r="D1514" i="1"/>
  <c r="C1514" i="1"/>
  <c r="D1513" i="1"/>
  <c r="C1513" i="1"/>
  <c r="H1513" i="1" s="1"/>
  <c r="D1512" i="1"/>
  <c r="C1512" i="1"/>
  <c r="D1511" i="1"/>
  <c r="C1511" i="1"/>
  <c r="H1511" i="1" s="1"/>
  <c r="D1509" i="1"/>
  <c r="C1509" i="1"/>
  <c r="D1508" i="1"/>
  <c r="C1508" i="1"/>
  <c r="H1508" i="1" s="1"/>
  <c r="D1507" i="1"/>
  <c r="C1507" i="1"/>
  <c r="H1507" i="1" s="1"/>
  <c r="D1506" i="1"/>
  <c r="C1506" i="1"/>
  <c r="D1505" i="1"/>
  <c r="C1505" i="1"/>
  <c r="H1505" i="1" s="1"/>
  <c r="D1504" i="1"/>
  <c r="C1504" i="1"/>
  <c r="H1504" i="1" s="1"/>
  <c r="D1503" i="1"/>
  <c r="C1503" i="1"/>
  <c r="D1502" i="1"/>
  <c r="C1502" i="1"/>
  <c r="H1502" i="1" s="1"/>
  <c r="D1501" i="1"/>
  <c r="C1501" i="1"/>
  <c r="H1501" i="1" s="1"/>
  <c r="D1500" i="1"/>
  <c r="C1500" i="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4" i="1"/>
  <c r="C1484" i="1"/>
  <c r="D1483" i="1"/>
  <c r="C1483" i="1"/>
  <c r="H1483" i="1" s="1"/>
  <c r="D1482" i="1"/>
  <c r="C1482" i="1"/>
  <c r="H1482" i="1" s="1"/>
  <c r="D1481" i="1"/>
  <c r="C1481" i="1"/>
  <c r="D1480" i="1"/>
  <c r="C1480" i="1"/>
  <c r="H1480" i="1" s="1"/>
  <c r="D1479" i="1"/>
  <c r="C1479" i="1"/>
  <c r="H1479" i="1" s="1"/>
  <c r="D1478" i="1"/>
  <c r="C1478" i="1"/>
  <c r="D1477" i="1"/>
  <c r="C1477" i="1"/>
  <c r="H1477" i="1" s="1"/>
  <c r="D1476" i="1"/>
  <c r="C1476" i="1"/>
  <c r="H1476" i="1" s="1"/>
  <c r="D1475" i="1"/>
  <c r="C1475" i="1"/>
  <c r="D1474" i="1"/>
  <c r="C1474" i="1"/>
  <c r="H1474" i="1" s="1"/>
  <c r="D1473" i="1"/>
  <c r="C1473" i="1"/>
  <c r="H1473" i="1" s="1"/>
  <c r="D1472" i="1"/>
  <c r="C1472" i="1"/>
  <c r="D1471" i="1"/>
  <c r="C1471" i="1"/>
  <c r="H1471" i="1" s="1"/>
  <c r="D1470" i="1"/>
  <c r="C1470" i="1"/>
  <c r="H1470" i="1" s="1"/>
  <c r="D1469" i="1"/>
  <c r="C1469" i="1"/>
  <c r="D1468" i="1"/>
  <c r="C1468" i="1"/>
  <c r="H1468" i="1" s="1"/>
  <c r="D1467" i="1"/>
  <c r="C1467" i="1"/>
  <c r="H1467" i="1" s="1"/>
  <c r="D1466" i="1"/>
  <c r="C1466" i="1"/>
  <c r="D1465" i="1"/>
  <c r="C1465" i="1"/>
  <c r="H1465" i="1" s="1"/>
  <c r="D1464" i="1"/>
  <c r="C1464" i="1"/>
  <c r="H1464" i="1" s="1"/>
  <c r="D1463" i="1"/>
  <c r="C1463" i="1"/>
  <c r="D1462" i="1"/>
  <c r="C1462" i="1"/>
  <c r="H1462" i="1" s="1"/>
  <c r="D1461" i="1"/>
  <c r="C1461" i="1"/>
  <c r="H1461" i="1" s="1"/>
  <c r="D1460" i="1"/>
  <c r="C1460" i="1"/>
  <c r="D1459" i="1"/>
  <c r="C1459" i="1"/>
  <c r="H1459" i="1" s="1"/>
  <c r="D1458" i="1"/>
  <c r="C1458" i="1"/>
  <c r="H1458" i="1" s="1"/>
  <c r="D1457" i="1"/>
  <c r="C1457" i="1"/>
  <c r="D1456" i="1"/>
  <c r="C1456" i="1"/>
  <c r="H1456" i="1" s="1"/>
  <c r="D1455" i="1"/>
  <c r="C1455" i="1"/>
  <c r="H1455" i="1" s="1"/>
  <c r="D1454" i="1"/>
  <c r="C1454" i="1"/>
  <c r="D1453" i="1"/>
  <c r="C1453" i="1"/>
  <c r="H1453" i="1" s="1"/>
  <c r="D1452" i="1"/>
  <c r="C1452" i="1"/>
  <c r="H1452" i="1" s="1"/>
  <c r="D1451" i="1"/>
  <c r="C1451" i="1"/>
  <c r="D1450" i="1"/>
  <c r="C1450" i="1"/>
  <c r="H1450" i="1" s="1"/>
  <c r="D1449" i="1"/>
  <c r="C1449" i="1"/>
  <c r="H1449" i="1" s="1"/>
  <c r="D1448" i="1"/>
  <c r="C1448" i="1"/>
  <c r="D1447" i="1"/>
  <c r="C1447" i="1"/>
  <c r="H1447" i="1" s="1"/>
  <c r="D1446" i="1"/>
  <c r="C1446" i="1"/>
  <c r="H1446" i="1" s="1"/>
  <c r="D1445" i="1"/>
  <c r="C1445" i="1"/>
  <c r="D1444" i="1"/>
  <c r="C1444" i="1"/>
  <c r="H1444" i="1" s="1"/>
  <c r="D1443" i="1"/>
  <c r="C1443" i="1"/>
  <c r="H1443" i="1" s="1"/>
  <c r="D1442" i="1"/>
  <c r="C1442" i="1"/>
  <c r="D1441" i="1"/>
  <c r="C1441" i="1"/>
  <c r="H1441" i="1" s="1"/>
  <c r="D1440" i="1"/>
  <c r="C1440" i="1"/>
  <c r="H1440" i="1" s="1"/>
  <c r="D1439" i="1"/>
  <c r="C1439" i="1"/>
  <c r="D1438" i="1"/>
  <c r="C1438" i="1"/>
  <c r="H1438" i="1" s="1"/>
  <c r="D1437" i="1"/>
  <c r="C1437" i="1"/>
  <c r="H1437" i="1" s="1"/>
  <c r="D1436" i="1"/>
  <c r="C1436" i="1"/>
  <c r="D1435" i="1"/>
  <c r="C1435" i="1"/>
  <c r="H1435" i="1" s="1"/>
  <c r="D1434" i="1"/>
  <c r="C1434" i="1"/>
  <c r="H1434" i="1" s="1"/>
  <c r="D1433" i="1"/>
  <c r="C1433" i="1"/>
  <c r="D1432" i="1"/>
  <c r="C1432" i="1"/>
  <c r="H1432" i="1" s="1"/>
  <c r="D1430" i="1"/>
  <c r="C1430" i="1"/>
  <c r="H1430" i="1" s="1"/>
  <c r="D1429" i="1"/>
  <c r="C1429" i="1"/>
  <c r="H1429" i="1" s="1"/>
  <c r="D1428" i="1"/>
  <c r="C1428" i="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C1300" i="1"/>
  <c r="H1300" i="1" s="1"/>
  <c r="D1299" i="1"/>
  <c r="C1299" i="1"/>
  <c r="H1299" i="1" s="1"/>
  <c r="D1298" i="1"/>
  <c r="C1298" i="1"/>
  <c r="D1297" i="1"/>
  <c r="C1297" i="1"/>
  <c r="H1297" i="1" s="1"/>
  <c r="D1296" i="1"/>
  <c r="C1296" i="1"/>
  <c r="H1296" i="1" s="1"/>
  <c r="D1295" i="1"/>
  <c r="C1295" i="1"/>
  <c r="D1294" i="1"/>
  <c r="C1294" i="1"/>
  <c r="H1294" i="1" s="1"/>
  <c r="D1293" i="1"/>
  <c r="C1293" i="1"/>
  <c r="H1293" i="1" s="1"/>
  <c r="D1292" i="1"/>
  <c r="C1292" i="1"/>
  <c r="D1291" i="1"/>
  <c r="C1291" i="1"/>
  <c r="H1291" i="1" s="1"/>
  <c r="D1290" i="1"/>
  <c r="C1290" i="1"/>
  <c r="H1290" i="1" s="1"/>
  <c r="D1289" i="1"/>
  <c r="C1289" i="1"/>
  <c r="D1288" i="1"/>
  <c r="C1288" i="1"/>
  <c r="H1288" i="1" s="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H1269" i="1" s="1"/>
  <c r="D1268" i="1"/>
  <c r="C1268" i="1"/>
  <c r="D1267" i="1"/>
  <c r="C1267" i="1"/>
  <c r="H1267" i="1" s="1"/>
  <c r="D1266" i="1"/>
  <c r="C1266" i="1"/>
  <c r="H1266" i="1" s="1"/>
  <c r="D1265" i="1"/>
  <c r="C1265" i="1"/>
  <c r="D1264" i="1"/>
  <c r="C1264" i="1"/>
  <c r="H1264" i="1" s="1"/>
  <c r="D1263" i="1"/>
  <c r="C1263" i="1"/>
  <c r="H1263" i="1" s="1"/>
  <c r="D1262" i="1"/>
  <c r="C1262" i="1"/>
  <c r="D1261" i="1"/>
  <c r="C1261" i="1"/>
  <c r="H1261" i="1" s="1"/>
  <c r="D1260" i="1"/>
  <c r="C1260" i="1"/>
  <c r="H1260" i="1" s="1"/>
  <c r="D1258" i="1"/>
  <c r="C1258" i="1"/>
  <c r="H1258" i="1" s="1"/>
  <c r="D1257" i="1"/>
  <c r="C1257" i="1"/>
  <c r="H1257" i="1" s="1"/>
  <c r="D1256" i="1"/>
  <c r="C1256" i="1"/>
  <c r="D1254" i="1"/>
  <c r="C1254" i="1"/>
  <c r="H1254" i="1" s="1"/>
  <c r="D1253" i="1"/>
  <c r="C1253" i="1"/>
  <c r="D1252" i="1"/>
  <c r="C1252" i="1"/>
  <c r="H1252" i="1" s="1"/>
  <c r="D1251" i="1"/>
  <c r="C1251" i="1"/>
  <c r="H1251" i="1" s="1"/>
  <c r="D1250" i="1"/>
  <c r="C1250" i="1"/>
  <c r="D1249" i="1"/>
  <c r="C1249" i="1"/>
  <c r="H1249" i="1" s="1"/>
  <c r="D1248" i="1"/>
  <c r="C1248" i="1"/>
  <c r="H1248" i="1" s="1"/>
  <c r="D1247" i="1"/>
  <c r="C1247" i="1"/>
  <c r="D1246" i="1"/>
  <c r="C1246" i="1"/>
  <c r="H1246" i="1" s="1"/>
  <c r="D1245" i="1"/>
  <c r="C1245" i="1"/>
  <c r="H1245" i="1" s="1"/>
  <c r="D1244" i="1"/>
  <c r="C1244" i="1"/>
  <c r="D1243" i="1"/>
  <c r="C1243" i="1"/>
  <c r="H1243" i="1" s="1"/>
  <c r="D1242" i="1"/>
  <c r="C1242" i="1"/>
  <c r="H1242" i="1" s="1"/>
  <c r="D1241" i="1"/>
  <c r="C1241" i="1"/>
  <c r="D1240" i="1"/>
  <c r="C1240" i="1"/>
  <c r="H1240" i="1" s="1"/>
  <c r="D1239" i="1"/>
  <c r="C1239" i="1"/>
  <c r="H1239" i="1" s="1"/>
  <c r="D1238" i="1"/>
  <c r="C1238" i="1"/>
  <c r="D1237" i="1"/>
  <c r="C1237" i="1"/>
  <c r="H1237" i="1" s="1"/>
  <c r="D1236" i="1"/>
  <c r="C1236" i="1"/>
  <c r="H1236" i="1" s="1"/>
  <c r="D1235" i="1"/>
  <c r="C1235" i="1"/>
  <c r="D1234" i="1"/>
  <c r="C1234" i="1"/>
  <c r="H1234" i="1" s="1"/>
  <c r="D1233" i="1"/>
  <c r="C1233" i="1"/>
  <c r="H1233" i="1" s="1"/>
  <c r="D1232" i="1"/>
  <c r="C1232" i="1"/>
  <c r="D1231" i="1"/>
  <c r="C1231" i="1"/>
  <c r="H1231" i="1" s="1"/>
  <c r="D1230" i="1"/>
  <c r="C1230" i="1"/>
  <c r="H1230" i="1" s="1"/>
  <c r="D1229" i="1"/>
  <c r="C1229" i="1"/>
  <c r="D1228" i="1"/>
  <c r="C1228" i="1"/>
  <c r="H1228" i="1" s="1"/>
  <c r="D1227" i="1"/>
  <c r="C1227" i="1"/>
  <c r="H1227" i="1" s="1"/>
  <c r="D1226" i="1"/>
  <c r="C1226" i="1"/>
  <c r="D1225" i="1"/>
  <c r="C1225" i="1"/>
  <c r="H1225" i="1" s="1"/>
  <c r="D1224" i="1"/>
  <c r="C1224" i="1"/>
  <c r="H1224" i="1" s="1"/>
  <c r="D1223" i="1"/>
  <c r="D1222" i="1"/>
  <c r="C1222" i="1"/>
  <c r="H1222" i="1" s="1"/>
  <c r="D1221" i="1"/>
  <c r="C1221" i="1"/>
  <c r="H1221" i="1" s="1"/>
  <c r="D1220" i="1"/>
  <c r="C1220" i="1"/>
  <c r="D1219" i="1"/>
  <c r="C1219" i="1"/>
  <c r="H1219" i="1" s="1"/>
  <c r="D1218" i="1"/>
  <c r="C1218" i="1"/>
  <c r="H1218" i="1" s="1"/>
  <c r="D1217" i="1"/>
  <c r="C1217" i="1"/>
  <c r="D1216" i="1"/>
  <c r="C1216" i="1"/>
  <c r="H1216" i="1" s="1"/>
  <c r="D1215" i="1"/>
  <c r="C1215" i="1"/>
  <c r="H1215" i="1" s="1"/>
  <c r="D1214" i="1"/>
  <c r="C1214" i="1"/>
  <c r="D1213" i="1"/>
  <c r="C1213" i="1"/>
  <c r="H1213" i="1" s="1"/>
  <c r="D1212" i="1"/>
  <c r="C1212" i="1"/>
  <c r="H1212" i="1" s="1"/>
  <c r="D1211" i="1"/>
  <c r="C1211" i="1"/>
  <c r="D1210" i="1"/>
  <c r="C1210" i="1"/>
  <c r="H1210" i="1" s="1"/>
  <c r="D1209" i="1"/>
  <c r="C1209" i="1"/>
  <c r="H1209" i="1" s="1"/>
  <c r="D1208" i="1"/>
  <c r="C1208" i="1"/>
  <c r="C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C1182" i="1"/>
  <c r="D1179" i="1"/>
  <c r="C1179" i="1"/>
  <c r="D1178" i="1"/>
  <c r="C1178" i="1"/>
  <c r="D1177" i="1"/>
  <c r="C1177" i="1"/>
  <c r="H1177" i="1" s="1"/>
  <c r="D1176" i="1"/>
  <c r="C1176" i="1"/>
  <c r="D1175" i="1"/>
  <c r="C1175" i="1"/>
  <c r="D1174" i="1"/>
  <c r="C1174" i="1"/>
  <c r="H1174" i="1" s="1"/>
  <c r="D1173" i="1"/>
  <c r="C1173" i="1"/>
  <c r="D1172" i="1"/>
  <c r="C1172" i="1"/>
  <c r="D1171" i="1"/>
  <c r="C1171" i="1"/>
  <c r="H1171" i="1" s="1"/>
  <c r="D1170" i="1"/>
  <c r="C1170" i="1"/>
  <c r="D1169" i="1"/>
  <c r="C1169" i="1"/>
  <c r="D1168" i="1"/>
  <c r="C1168" i="1"/>
  <c r="H1168" i="1" s="1"/>
  <c r="D1167" i="1"/>
  <c r="C1167" i="1"/>
  <c r="D1166" i="1"/>
  <c r="C1166" i="1"/>
  <c r="D1165" i="1"/>
  <c r="C1165" i="1"/>
  <c r="H1165" i="1" s="1"/>
  <c r="D1164" i="1"/>
  <c r="C1164" i="1"/>
  <c r="D1163" i="1"/>
  <c r="C1163" i="1"/>
  <c r="D1162" i="1"/>
  <c r="C1162" i="1"/>
  <c r="H1162" i="1" s="1"/>
  <c r="D1161" i="1"/>
  <c r="C1161" i="1"/>
  <c r="D1160" i="1"/>
  <c r="C1160" i="1"/>
  <c r="D1159" i="1"/>
  <c r="C1159" i="1"/>
  <c r="H1159" i="1" s="1"/>
  <c r="D1158" i="1"/>
  <c r="C1158" i="1"/>
  <c r="D1157" i="1"/>
  <c r="C1157" i="1"/>
  <c r="D1156" i="1"/>
  <c r="C1156" i="1"/>
  <c r="H1156" i="1" s="1"/>
  <c r="D1155" i="1"/>
  <c r="C1155" i="1"/>
  <c r="D1154" i="1"/>
  <c r="C1154" i="1"/>
  <c r="D1153" i="1"/>
  <c r="C1153" i="1"/>
  <c r="H1153" i="1" s="1"/>
  <c r="D1152" i="1"/>
  <c r="C1152" i="1"/>
  <c r="D1151" i="1"/>
  <c r="C1151" i="1"/>
  <c r="D1150" i="1"/>
  <c r="C1150" i="1"/>
  <c r="H1150" i="1" s="1"/>
  <c r="D1149" i="1"/>
  <c r="C1149" i="1"/>
  <c r="D1148" i="1"/>
  <c r="C1148" i="1"/>
  <c r="D1147" i="1"/>
  <c r="C1147" i="1"/>
  <c r="H1147" i="1" s="1"/>
  <c r="D1146" i="1"/>
  <c r="C1146" i="1"/>
  <c r="D1145" i="1"/>
  <c r="C1145" i="1"/>
  <c r="D1144" i="1"/>
  <c r="C1144" i="1"/>
  <c r="H1144" i="1" s="1"/>
  <c r="D1143" i="1"/>
  <c r="C1143" i="1"/>
  <c r="D1142" i="1"/>
  <c r="C1142" i="1"/>
  <c r="D1141" i="1"/>
  <c r="C1141" i="1"/>
  <c r="H1141" i="1" s="1"/>
  <c r="D1140" i="1"/>
  <c r="D1139" i="1"/>
  <c r="C1139" i="1"/>
  <c r="D1138" i="1"/>
  <c r="C1138" i="1"/>
  <c r="H1138" i="1" s="1"/>
  <c r="D1137" i="1"/>
  <c r="C1137" i="1"/>
  <c r="D1136" i="1"/>
  <c r="C1136" i="1"/>
  <c r="D1135" i="1"/>
  <c r="C1135" i="1"/>
  <c r="H1135" i="1" s="1"/>
  <c r="D1134" i="1"/>
  <c r="C1134" i="1"/>
  <c r="D1133" i="1"/>
  <c r="C1133" i="1"/>
  <c r="D1132" i="1"/>
  <c r="C1132" i="1"/>
  <c r="H1132" i="1" s="1"/>
  <c r="D1131" i="1"/>
  <c r="C1131" i="1"/>
  <c r="D1130" i="1"/>
  <c r="C1130" i="1"/>
  <c r="D1129" i="1"/>
  <c r="C1129" i="1"/>
  <c r="H1129" i="1" s="1"/>
  <c r="D1128" i="1"/>
  <c r="C1128" i="1"/>
  <c r="D1127" i="1"/>
  <c r="C1127" i="1"/>
  <c r="D1126" i="1"/>
  <c r="C1126" i="1"/>
  <c r="H1126" i="1" s="1"/>
  <c r="D1125" i="1"/>
  <c r="C1125" i="1"/>
  <c r="D1124" i="1"/>
  <c r="C1124" i="1"/>
  <c r="D1123" i="1"/>
  <c r="C1123" i="1"/>
  <c r="H1123" i="1" s="1"/>
  <c r="D1122" i="1"/>
  <c r="C1122" i="1"/>
  <c r="D1121" i="1"/>
  <c r="C1121" i="1"/>
  <c r="D1120" i="1"/>
  <c r="C1120" i="1"/>
  <c r="H1120" i="1" s="1"/>
  <c r="D1119" i="1"/>
  <c r="C1119" i="1"/>
  <c r="D1118" i="1"/>
  <c r="C1118" i="1"/>
  <c r="D1117" i="1"/>
  <c r="C1117" i="1"/>
  <c r="H1117" i="1" s="1"/>
  <c r="D1116" i="1"/>
  <c r="C1116" i="1"/>
  <c r="D1115" i="1"/>
  <c r="C1115" i="1"/>
  <c r="D1114" i="1"/>
  <c r="C1114" i="1"/>
  <c r="H1114" i="1" s="1"/>
  <c r="D1113" i="1"/>
  <c r="C1113" i="1"/>
  <c r="D1112" i="1"/>
  <c r="C1112" i="1"/>
  <c r="D1111" i="1"/>
  <c r="C1111" i="1"/>
  <c r="H1111" i="1" s="1"/>
  <c r="D1110" i="1"/>
  <c r="C1110" i="1"/>
  <c r="D1109" i="1"/>
  <c r="C1109" i="1"/>
  <c r="D1108" i="1"/>
  <c r="C1108" i="1"/>
  <c r="H1108" i="1" s="1"/>
  <c r="D1107" i="1"/>
  <c r="C1107" i="1"/>
  <c r="D1106" i="1"/>
  <c r="C1106" i="1"/>
  <c r="D1105" i="1"/>
  <c r="C1105" i="1"/>
  <c r="H1105" i="1" s="1"/>
  <c r="D1104" i="1"/>
  <c r="C1104" i="1"/>
  <c r="D1103" i="1"/>
  <c r="C1103" i="1"/>
  <c r="D1102" i="1"/>
  <c r="C1102" i="1"/>
  <c r="H1102" i="1" s="1"/>
  <c r="D1101" i="1"/>
  <c r="C1101" i="1"/>
  <c r="D1100" i="1"/>
  <c r="C1100" i="1"/>
  <c r="D1099" i="1"/>
  <c r="C1099" i="1"/>
  <c r="H1099" i="1" s="1"/>
  <c r="D1098" i="1"/>
  <c r="C1098" i="1"/>
  <c r="D1097" i="1"/>
  <c r="C1097" i="1"/>
  <c r="D1096" i="1"/>
  <c r="C1096" i="1"/>
  <c r="H1096" i="1" s="1"/>
  <c r="D1095" i="1"/>
  <c r="C1095" i="1"/>
  <c r="D1094" i="1"/>
  <c r="C1094" i="1"/>
  <c r="D1093" i="1"/>
  <c r="D1092" i="1"/>
  <c r="C1092" i="1"/>
  <c r="D1091" i="1"/>
  <c r="C1091" i="1"/>
  <c r="D1090" i="1"/>
  <c r="C1090" i="1"/>
  <c r="H1090" i="1" s="1"/>
  <c r="D1089" i="1"/>
  <c r="C1089" i="1"/>
  <c r="D1088" i="1"/>
  <c r="C1088" i="1"/>
  <c r="D1087" i="1"/>
  <c r="C1087" i="1"/>
  <c r="H1087" i="1" s="1"/>
  <c r="D1086" i="1"/>
  <c r="C1086" i="1"/>
  <c r="D1085" i="1"/>
  <c r="C1085" i="1"/>
  <c r="D1084" i="1"/>
  <c r="C1084" i="1"/>
  <c r="H1084" i="1" s="1"/>
  <c r="D1083" i="1"/>
  <c r="C1083" i="1"/>
  <c r="D1082" i="1"/>
  <c r="C1082" i="1"/>
  <c r="D1081" i="1"/>
  <c r="C1081" i="1"/>
  <c r="H1081" i="1" s="1"/>
  <c r="D1080" i="1"/>
  <c r="C1080" i="1"/>
  <c r="D1079" i="1"/>
  <c r="C1079" i="1"/>
  <c r="D1078" i="1"/>
  <c r="C1078" i="1"/>
  <c r="H1078" i="1" s="1"/>
  <c r="D1077" i="1"/>
  <c r="C1077" i="1"/>
  <c r="D1076" i="1"/>
  <c r="C1076" i="1"/>
  <c r="D1075" i="1"/>
  <c r="D1073" i="1"/>
  <c r="C1073" i="1"/>
  <c r="D1072" i="1"/>
  <c r="C1072" i="1"/>
  <c r="H1072" i="1" s="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H1050" i="1" s="1"/>
  <c r="D1049" i="1"/>
  <c r="C1049" i="1"/>
  <c r="D1048" i="1"/>
  <c r="C1048" i="1"/>
  <c r="D1047" i="1"/>
  <c r="C1047" i="1"/>
  <c r="H1047" i="1" s="1"/>
  <c r="D1046" i="1"/>
  <c r="C1046" i="1"/>
  <c r="D1045" i="1"/>
  <c r="C1045" i="1"/>
  <c r="D1044" i="1"/>
  <c r="C1044" i="1"/>
  <c r="H1044" i="1" s="1"/>
  <c r="D1043" i="1"/>
  <c r="C1043" i="1"/>
  <c r="D1042" i="1"/>
  <c r="C1042" i="1"/>
  <c r="D1041" i="1"/>
  <c r="C1041" i="1"/>
  <c r="H1041" i="1" s="1"/>
  <c r="D1040" i="1"/>
  <c r="C1040" i="1"/>
  <c r="D1039" i="1"/>
  <c r="C1039" i="1"/>
  <c r="D1038" i="1"/>
  <c r="C1038" i="1"/>
  <c r="H1038" i="1" s="1"/>
  <c r="D1037" i="1"/>
  <c r="C1037" i="1"/>
  <c r="D1036" i="1"/>
  <c r="C1036" i="1"/>
  <c r="D1035" i="1"/>
  <c r="C1035" i="1"/>
  <c r="H1035" i="1" s="1"/>
  <c r="D1034" i="1"/>
  <c r="C1034" i="1"/>
  <c r="D1033" i="1"/>
  <c r="C1033" i="1"/>
  <c r="D1032" i="1"/>
  <c r="C1032" i="1"/>
  <c r="H1032" i="1" s="1"/>
  <c r="D1031" i="1"/>
  <c r="C1031" i="1"/>
  <c r="D1030" i="1"/>
  <c r="C1030" i="1"/>
  <c r="D1029" i="1"/>
  <c r="C1029" i="1"/>
  <c r="H1029" i="1" s="1"/>
  <c r="D1028" i="1"/>
  <c r="C1028" i="1"/>
  <c r="D1027" i="1"/>
  <c r="C1027" i="1"/>
  <c r="D1026" i="1"/>
  <c r="C1026" i="1"/>
  <c r="H1026" i="1" s="1"/>
  <c r="D1025" i="1"/>
  <c r="C1025" i="1"/>
  <c r="D1024" i="1"/>
  <c r="C1024" i="1"/>
  <c r="D1023" i="1"/>
  <c r="C1023" i="1"/>
  <c r="H1023" i="1" s="1"/>
  <c r="D1022" i="1"/>
  <c r="C1022" i="1"/>
  <c r="D1021" i="1"/>
  <c r="C1021" i="1"/>
  <c r="D1020" i="1"/>
  <c r="C1020" i="1"/>
  <c r="H1020" i="1" s="1"/>
  <c r="D1019" i="1"/>
  <c r="C1019" i="1"/>
  <c r="D1018" i="1"/>
  <c r="C1018" i="1"/>
  <c r="D1017" i="1"/>
  <c r="D1016" i="1"/>
  <c r="C1016" i="1"/>
  <c r="D1015" i="1"/>
  <c r="C1015" i="1"/>
  <c r="D1014" i="1"/>
  <c r="C1014" i="1"/>
  <c r="H1014" i="1" s="1"/>
  <c r="D1013" i="1"/>
  <c r="C1013" i="1"/>
  <c r="D1012" i="1"/>
  <c r="D1010" i="1"/>
  <c r="C1010" i="1"/>
  <c r="D1009" i="1"/>
  <c r="C1009" i="1"/>
  <c r="H1009" i="1" s="1"/>
  <c r="D1008" i="1"/>
  <c r="C1008" i="1"/>
  <c r="H1008" i="1" s="1"/>
  <c r="D1007" i="1"/>
  <c r="C1007" i="1"/>
  <c r="D1006" i="1"/>
  <c r="C1006" i="1"/>
  <c r="H1006" i="1" s="1"/>
  <c r="D1005" i="1"/>
  <c r="C1005" i="1"/>
  <c r="H1005" i="1" s="1"/>
  <c r="D1004" i="1"/>
  <c r="C1004" i="1"/>
  <c r="D1003" i="1"/>
  <c r="C1003" i="1"/>
  <c r="H1003" i="1" s="1"/>
  <c r="D1002" i="1"/>
  <c r="C1002" i="1"/>
  <c r="H1002" i="1" s="1"/>
  <c r="D1001" i="1"/>
  <c r="C1001" i="1"/>
  <c r="D1000" i="1"/>
  <c r="C1000" i="1"/>
  <c r="H1000" i="1" s="1"/>
  <c r="D999" i="1"/>
  <c r="C999" i="1"/>
  <c r="H999" i="1" s="1"/>
  <c r="D998" i="1"/>
  <c r="C998" i="1"/>
  <c r="D997" i="1"/>
  <c r="C997" i="1"/>
  <c r="H997" i="1" s="1"/>
  <c r="D996" i="1"/>
  <c r="C996" i="1"/>
  <c r="H996" i="1" s="1"/>
  <c r="D995" i="1"/>
  <c r="C995" i="1"/>
  <c r="D994" i="1"/>
  <c r="C994" i="1"/>
  <c r="H994" i="1" s="1"/>
  <c r="D993" i="1"/>
  <c r="C993" i="1"/>
  <c r="H993" i="1" s="1"/>
  <c r="D992" i="1"/>
  <c r="C992" i="1"/>
  <c r="D991" i="1"/>
  <c r="C991" i="1"/>
  <c r="H991" i="1" s="1"/>
  <c r="D990" i="1"/>
  <c r="C990" i="1"/>
  <c r="H990" i="1" s="1"/>
  <c r="D989" i="1"/>
  <c r="C989" i="1"/>
  <c r="D988" i="1"/>
  <c r="C988" i="1"/>
  <c r="H988" i="1" s="1"/>
  <c r="D987" i="1"/>
  <c r="C987" i="1"/>
  <c r="H987" i="1" s="1"/>
  <c r="D986" i="1"/>
  <c r="C986" i="1"/>
  <c r="D985" i="1"/>
  <c r="C985" i="1"/>
  <c r="H985" i="1" s="1"/>
  <c r="D984" i="1"/>
  <c r="C984" i="1"/>
  <c r="H984" i="1" s="1"/>
  <c r="D983" i="1"/>
  <c r="C983" i="1"/>
  <c r="D982" i="1"/>
  <c r="C982" i="1"/>
  <c r="H982" i="1" s="1"/>
  <c r="D981" i="1"/>
  <c r="C981" i="1"/>
  <c r="H981" i="1" s="1"/>
  <c r="D980" i="1"/>
  <c r="C980" i="1"/>
  <c r="D979" i="1"/>
  <c r="C979" i="1"/>
  <c r="H979" i="1" s="1"/>
  <c r="D978" i="1"/>
  <c r="C978" i="1"/>
  <c r="H978" i="1" s="1"/>
  <c r="D977" i="1"/>
  <c r="C977" i="1"/>
  <c r="D976" i="1"/>
  <c r="C976" i="1"/>
  <c r="H976" i="1" s="1"/>
  <c r="D975" i="1"/>
  <c r="C975" i="1"/>
  <c r="H975" i="1" s="1"/>
  <c r="D974" i="1"/>
  <c r="C974" i="1"/>
  <c r="D973" i="1"/>
  <c r="C973" i="1"/>
  <c r="H973" i="1" s="1"/>
  <c r="D972" i="1"/>
  <c r="C972" i="1"/>
  <c r="H972" i="1" s="1"/>
  <c r="D971" i="1"/>
  <c r="C971" i="1"/>
  <c r="D970" i="1"/>
  <c r="C970" i="1"/>
  <c r="H970" i="1" s="1"/>
  <c r="D969" i="1"/>
  <c r="C969" i="1"/>
  <c r="H969" i="1" s="1"/>
  <c r="D968" i="1"/>
  <c r="C968" i="1"/>
  <c r="D967" i="1"/>
  <c r="C967" i="1"/>
  <c r="D966" i="1"/>
  <c r="C966" i="1"/>
  <c r="H966" i="1" s="1"/>
  <c r="D965" i="1"/>
  <c r="C965" i="1"/>
  <c r="D964" i="1"/>
  <c r="C964" i="1"/>
  <c r="H964" i="1" s="1"/>
  <c r="D963" i="1"/>
  <c r="C963" i="1"/>
  <c r="H963" i="1" s="1"/>
  <c r="D962" i="1"/>
  <c r="C962" i="1"/>
  <c r="D961" i="1"/>
  <c r="C961" i="1"/>
  <c r="H961" i="1" s="1"/>
  <c r="D960" i="1"/>
  <c r="C960" i="1"/>
  <c r="H960" i="1" s="1"/>
  <c r="D959" i="1"/>
  <c r="C959" i="1"/>
  <c r="D958" i="1"/>
  <c r="C958" i="1"/>
  <c r="H958" i="1" s="1"/>
  <c r="D957" i="1"/>
  <c r="C957" i="1"/>
  <c r="H957" i="1" s="1"/>
  <c r="D956" i="1"/>
  <c r="C956" i="1"/>
  <c r="D955" i="1"/>
  <c r="C955" i="1"/>
  <c r="H955" i="1" s="1"/>
  <c r="D954" i="1"/>
  <c r="C954" i="1"/>
  <c r="H954" i="1" s="1"/>
  <c r="D953" i="1"/>
  <c r="C953" i="1"/>
  <c r="D952" i="1"/>
  <c r="C952" i="1"/>
  <c r="H952" i="1" s="1"/>
  <c r="D951" i="1"/>
  <c r="C951" i="1"/>
  <c r="H951" i="1" s="1"/>
  <c r="D950" i="1"/>
  <c r="C950" i="1"/>
  <c r="D949" i="1"/>
  <c r="C949" i="1"/>
  <c r="H949" i="1" s="1"/>
  <c r="D948" i="1"/>
  <c r="C948" i="1"/>
  <c r="H948" i="1" s="1"/>
  <c r="D947" i="1"/>
  <c r="C947" i="1"/>
  <c r="D946" i="1"/>
  <c r="C946" i="1"/>
  <c r="H946" i="1" s="1"/>
  <c r="D945" i="1"/>
  <c r="C945" i="1"/>
  <c r="H945" i="1" s="1"/>
  <c r="D944" i="1"/>
  <c r="C944" i="1"/>
  <c r="D943" i="1"/>
  <c r="C943" i="1"/>
  <c r="H943" i="1" s="1"/>
  <c r="D942" i="1"/>
  <c r="C942" i="1"/>
  <c r="H942" i="1" s="1"/>
  <c r="D941" i="1"/>
  <c r="C941" i="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D878" i="1"/>
  <c r="C878" i="1"/>
  <c r="H878" i="1" s="1"/>
  <c r="D877" i="1"/>
  <c r="C877" i="1"/>
  <c r="H877" i="1" s="1"/>
  <c r="D876" i="1"/>
  <c r="C876" i="1"/>
  <c r="D875" i="1"/>
  <c r="C875" i="1"/>
  <c r="H875" i="1" s="1"/>
  <c r="D874" i="1"/>
  <c r="C874" i="1"/>
  <c r="H874" i="1" s="1"/>
  <c r="D873" i="1"/>
  <c r="C873" i="1"/>
  <c r="D872" i="1"/>
  <c r="C872" i="1"/>
  <c r="H872" i="1" s="1"/>
  <c r="D871" i="1"/>
  <c r="C871" i="1"/>
  <c r="H871" i="1" s="1"/>
  <c r="D870" i="1"/>
  <c r="C870" i="1"/>
  <c r="D869" i="1"/>
  <c r="C869" i="1"/>
  <c r="H869" i="1" s="1"/>
  <c r="D868" i="1"/>
  <c r="C868" i="1"/>
  <c r="H868" i="1" s="1"/>
  <c r="D867" i="1"/>
  <c r="C867" i="1"/>
  <c r="D866" i="1"/>
  <c r="C866" i="1"/>
  <c r="H866" i="1" s="1"/>
  <c r="D865" i="1"/>
  <c r="C865" i="1"/>
  <c r="H865" i="1" s="1"/>
  <c r="D864" i="1"/>
  <c r="C864" i="1"/>
  <c r="D863" i="1"/>
  <c r="C863" i="1"/>
  <c r="H863" i="1" s="1"/>
  <c r="D862" i="1"/>
  <c r="C862" i="1"/>
  <c r="H862" i="1" s="1"/>
  <c r="D861" i="1"/>
  <c r="C861" i="1"/>
  <c r="D860" i="1"/>
  <c r="C860" i="1"/>
  <c r="H860" i="1" s="1"/>
  <c r="D859" i="1"/>
  <c r="C859" i="1"/>
  <c r="H859" i="1" s="1"/>
  <c r="D858" i="1"/>
  <c r="C858" i="1"/>
  <c r="D857" i="1"/>
  <c r="C857" i="1"/>
  <c r="H857" i="1" s="1"/>
  <c r="D856" i="1"/>
  <c r="C856" i="1"/>
  <c r="H856" i="1" s="1"/>
  <c r="D855" i="1"/>
  <c r="C855" i="1"/>
  <c r="D854" i="1"/>
  <c r="C854" i="1"/>
  <c r="H854" i="1" s="1"/>
  <c r="D853" i="1"/>
  <c r="C853" i="1"/>
  <c r="H853" i="1" s="1"/>
  <c r="D852" i="1"/>
  <c r="C852" i="1"/>
  <c r="D851" i="1"/>
  <c r="C851" i="1"/>
  <c r="H851" i="1" s="1"/>
  <c r="D850" i="1"/>
  <c r="C850" i="1"/>
  <c r="H850" i="1" s="1"/>
  <c r="D849" i="1"/>
  <c r="C849" i="1"/>
  <c r="D848" i="1"/>
  <c r="C848" i="1"/>
  <c r="H848" i="1" s="1"/>
  <c r="D847" i="1"/>
  <c r="C847" i="1"/>
  <c r="H847" i="1" s="1"/>
  <c r="D846" i="1"/>
  <c r="C846" i="1"/>
  <c r="D845" i="1"/>
  <c r="C845" i="1"/>
  <c r="H845" i="1" s="1"/>
  <c r="D844" i="1"/>
  <c r="C844" i="1"/>
  <c r="H844" i="1" s="1"/>
  <c r="D843" i="1"/>
  <c r="C843" i="1"/>
  <c r="D842" i="1"/>
  <c r="C842" i="1"/>
  <c r="H842" i="1" s="1"/>
  <c r="D841" i="1"/>
  <c r="C841" i="1"/>
  <c r="H841" i="1" s="1"/>
  <c r="D840" i="1"/>
  <c r="C840" i="1"/>
  <c r="D839" i="1"/>
  <c r="C839" i="1"/>
  <c r="H839" i="1" s="1"/>
  <c r="D838" i="1"/>
  <c r="C838" i="1"/>
  <c r="H838" i="1" s="1"/>
  <c r="D837" i="1"/>
  <c r="C837" i="1"/>
  <c r="D836" i="1"/>
  <c r="C836" i="1"/>
  <c r="H836" i="1" s="1"/>
  <c r="D835" i="1"/>
  <c r="C835" i="1"/>
  <c r="H835" i="1" s="1"/>
  <c r="D834" i="1"/>
  <c r="C834" i="1"/>
  <c r="D833" i="1"/>
  <c r="C833" i="1"/>
  <c r="H833" i="1" s="1"/>
  <c r="D832" i="1"/>
  <c r="C832" i="1"/>
  <c r="H832" i="1" s="1"/>
  <c r="D831" i="1"/>
  <c r="C831" i="1"/>
  <c r="D830" i="1"/>
  <c r="C830" i="1"/>
  <c r="H830" i="1" s="1"/>
  <c r="D829" i="1"/>
  <c r="C829" i="1"/>
  <c r="H829" i="1" s="1"/>
  <c r="D828" i="1"/>
  <c r="C828" i="1"/>
  <c r="D827" i="1"/>
  <c r="C827" i="1"/>
  <c r="H827" i="1" s="1"/>
  <c r="D826" i="1"/>
  <c r="C826" i="1"/>
  <c r="H826" i="1" s="1"/>
  <c r="D825" i="1"/>
  <c r="C825" i="1"/>
  <c r="D824" i="1"/>
  <c r="C824" i="1"/>
  <c r="H824" i="1" s="1"/>
  <c r="D823" i="1"/>
  <c r="C823" i="1"/>
  <c r="H823" i="1" s="1"/>
  <c r="D822" i="1"/>
  <c r="C822" i="1"/>
  <c r="D821" i="1"/>
  <c r="C821" i="1"/>
  <c r="H821" i="1" s="1"/>
  <c r="D820" i="1"/>
  <c r="C820" i="1"/>
  <c r="H820" i="1" s="1"/>
  <c r="D819" i="1"/>
  <c r="C819" i="1"/>
  <c r="D818" i="1"/>
  <c r="C818" i="1"/>
  <c r="H818" i="1" s="1"/>
  <c r="D817" i="1"/>
  <c r="C817" i="1"/>
  <c r="H817" i="1" s="1"/>
  <c r="D816" i="1"/>
  <c r="C816" i="1"/>
  <c r="D815" i="1"/>
  <c r="C815" i="1"/>
  <c r="H815" i="1" s="1"/>
  <c r="D814" i="1"/>
  <c r="C814" i="1"/>
  <c r="H814" i="1" s="1"/>
  <c r="D813" i="1"/>
  <c r="C813" i="1"/>
  <c r="D812" i="1"/>
  <c r="C812" i="1"/>
  <c r="H812" i="1" s="1"/>
  <c r="D811" i="1"/>
  <c r="C811" i="1"/>
  <c r="H811" i="1" s="1"/>
  <c r="D810" i="1"/>
  <c r="C810" i="1"/>
  <c r="D809" i="1"/>
  <c r="C809" i="1"/>
  <c r="H809" i="1" s="1"/>
  <c r="D808" i="1"/>
  <c r="C808" i="1"/>
  <c r="H808" i="1" s="1"/>
  <c r="D807" i="1"/>
  <c r="C807" i="1"/>
  <c r="D806" i="1"/>
  <c r="C806" i="1"/>
  <c r="H806" i="1" s="1"/>
  <c r="D805" i="1"/>
  <c r="C805" i="1"/>
  <c r="H805" i="1" s="1"/>
  <c r="D804" i="1"/>
  <c r="C804" i="1"/>
  <c r="D803" i="1"/>
  <c r="C803" i="1"/>
  <c r="H803" i="1" s="1"/>
  <c r="D802" i="1"/>
  <c r="C802" i="1"/>
  <c r="H802" i="1" s="1"/>
  <c r="D801" i="1"/>
  <c r="C801" i="1"/>
  <c r="D800" i="1"/>
  <c r="C800" i="1"/>
  <c r="H800" i="1" s="1"/>
  <c r="D799" i="1"/>
  <c r="C799" i="1"/>
  <c r="H799" i="1" s="1"/>
  <c r="D798" i="1"/>
  <c r="C798" i="1"/>
  <c r="D797" i="1"/>
  <c r="C797" i="1"/>
  <c r="H797" i="1" s="1"/>
  <c r="D796" i="1"/>
  <c r="C796" i="1"/>
  <c r="H796" i="1" s="1"/>
  <c r="D795" i="1"/>
  <c r="C795" i="1"/>
  <c r="D794" i="1"/>
  <c r="C794" i="1"/>
  <c r="H794" i="1" s="1"/>
  <c r="D793" i="1"/>
  <c r="C793" i="1"/>
  <c r="H793" i="1" s="1"/>
  <c r="D792" i="1"/>
  <c r="C792" i="1"/>
  <c r="D791" i="1"/>
  <c r="C791" i="1"/>
  <c r="H791" i="1" s="1"/>
  <c r="D790" i="1"/>
  <c r="C790" i="1"/>
  <c r="H790" i="1" s="1"/>
  <c r="D789" i="1"/>
  <c r="C789" i="1"/>
  <c r="D788" i="1"/>
  <c r="C788" i="1"/>
  <c r="H788" i="1" s="1"/>
  <c r="D787" i="1"/>
  <c r="C787" i="1"/>
  <c r="H787" i="1" s="1"/>
  <c r="D786" i="1"/>
  <c r="C786" i="1"/>
  <c r="D785" i="1"/>
  <c r="C785" i="1"/>
  <c r="H785" i="1" s="1"/>
  <c r="D784" i="1"/>
  <c r="C784" i="1"/>
  <c r="H784" i="1" s="1"/>
  <c r="D783" i="1"/>
  <c r="C783" i="1"/>
  <c r="D782" i="1"/>
  <c r="C782" i="1"/>
  <c r="H782" i="1" s="1"/>
  <c r="D781" i="1"/>
  <c r="C781" i="1"/>
  <c r="H781" i="1" s="1"/>
  <c r="D780" i="1"/>
  <c r="C780" i="1"/>
  <c r="D779" i="1"/>
  <c r="C779" i="1"/>
  <c r="H779" i="1" s="1"/>
  <c r="D778" i="1"/>
  <c r="C778" i="1"/>
  <c r="H778" i="1" s="1"/>
  <c r="D777" i="1"/>
  <c r="C777" i="1"/>
  <c r="D776" i="1"/>
  <c r="C776" i="1"/>
  <c r="H776" i="1" s="1"/>
  <c r="D775" i="1"/>
  <c r="C775" i="1"/>
  <c r="H775" i="1" s="1"/>
  <c r="D774" i="1"/>
  <c r="C774" i="1"/>
  <c r="D773" i="1"/>
  <c r="C773" i="1"/>
  <c r="H773" i="1" s="1"/>
  <c r="D772" i="1"/>
  <c r="C772" i="1"/>
  <c r="H772" i="1" s="1"/>
  <c r="D771" i="1"/>
  <c r="C771" i="1"/>
  <c r="D770" i="1"/>
  <c r="C770" i="1"/>
  <c r="H770" i="1" s="1"/>
  <c r="D769" i="1"/>
  <c r="C769" i="1"/>
  <c r="H769" i="1" s="1"/>
  <c r="D768" i="1"/>
  <c r="C768" i="1"/>
  <c r="D767" i="1"/>
  <c r="C767" i="1"/>
  <c r="H767" i="1" s="1"/>
  <c r="D766" i="1"/>
  <c r="C766" i="1"/>
  <c r="H766" i="1" s="1"/>
  <c r="D765" i="1"/>
  <c r="C765" i="1"/>
  <c r="D764" i="1"/>
  <c r="C764" i="1"/>
  <c r="H764" i="1" s="1"/>
  <c r="D763" i="1"/>
  <c r="C763" i="1"/>
  <c r="H763" i="1" s="1"/>
  <c r="D762" i="1"/>
  <c r="C762" i="1"/>
  <c r="D761" i="1"/>
  <c r="C761" i="1"/>
  <c r="H761" i="1" s="1"/>
  <c r="D760" i="1"/>
  <c r="C760" i="1"/>
  <c r="H760" i="1" s="1"/>
  <c r="D759" i="1"/>
  <c r="C759" i="1"/>
  <c r="D758" i="1"/>
  <c r="C758" i="1"/>
  <c r="H758" i="1" s="1"/>
  <c r="D757" i="1"/>
  <c r="C757" i="1"/>
  <c r="H757" i="1" s="1"/>
  <c r="D756" i="1"/>
  <c r="C756" i="1"/>
  <c r="D755" i="1"/>
  <c r="C755" i="1"/>
  <c r="H755" i="1" s="1"/>
  <c r="D754" i="1"/>
  <c r="C754" i="1"/>
  <c r="H754" i="1" s="1"/>
  <c r="D753" i="1"/>
  <c r="C753" i="1"/>
  <c r="D752" i="1"/>
  <c r="C752" i="1"/>
  <c r="H752" i="1" s="1"/>
  <c r="D751" i="1"/>
  <c r="C751" i="1"/>
  <c r="H751" i="1" s="1"/>
  <c r="D750" i="1"/>
  <c r="C750" i="1"/>
  <c r="D749" i="1"/>
  <c r="C749" i="1"/>
  <c r="H749" i="1" s="1"/>
  <c r="D748" i="1"/>
  <c r="C748" i="1"/>
  <c r="H748" i="1" s="1"/>
  <c r="D747" i="1"/>
  <c r="C747" i="1"/>
  <c r="D746" i="1"/>
  <c r="C746" i="1"/>
  <c r="H746" i="1" s="1"/>
  <c r="D745" i="1"/>
  <c r="C745" i="1"/>
  <c r="H745" i="1" s="1"/>
  <c r="D744" i="1"/>
  <c r="C744" i="1"/>
  <c r="D743" i="1"/>
  <c r="C743" i="1"/>
  <c r="H743" i="1" s="1"/>
  <c r="D742" i="1"/>
  <c r="C742" i="1"/>
  <c r="H742" i="1" s="1"/>
  <c r="D741" i="1"/>
  <c r="C741" i="1"/>
  <c r="D740" i="1"/>
  <c r="C740" i="1"/>
  <c r="H740" i="1" s="1"/>
  <c r="D739" i="1"/>
  <c r="C739" i="1"/>
  <c r="H739" i="1" s="1"/>
  <c r="D738" i="1"/>
  <c r="C738" i="1"/>
  <c r="D737" i="1"/>
  <c r="C737" i="1"/>
  <c r="H737" i="1" s="1"/>
  <c r="D736" i="1"/>
  <c r="C736" i="1"/>
  <c r="H736" i="1" s="1"/>
  <c r="D735" i="1"/>
  <c r="C735" i="1"/>
  <c r="D734" i="1"/>
  <c r="C734" i="1"/>
  <c r="H734" i="1" s="1"/>
  <c r="D733" i="1"/>
  <c r="C733" i="1"/>
  <c r="H733" i="1" s="1"/>
  <c r="D732" i="1"/>
  <c r="C732" i="1"/>
  <c r="D731" i="1"/>
  <c r="C731" i="1"/>
  <c r="H731" i="1" s="1"/>
  <c r="D730" i="1"/>
  <c r="C730" i="1"/>
  <c r="H730" i="1" s="1"/>
  <c r="D729" i="1"/>
  <c r="C729" i="1"/>
  <c r="D728" i="1"/>
  <c r="C728" i="1"/>
  <c r="H728" i="1" s="1"/>
  <c r="D727" i="1"/>
  <c r="C727" i="1"/>
  <c r="H727" i="1" s="1"/>
  <c r="D726" i="1"/>
  <c r="C726" i="1"/>
  <c r="D725" i="1"/>
  <c r="C725" i="1"/>
  <c r="H725" i="1" s="1"/>
  <c r="D724" i="1"/>
  <c r="C724" i="1"/>
  <c r="H724" i="1" s="1"/>
  <c r="D723" i="1"/>
  <c r="C723" i="1"/>
  <c r="D722" i="1"/>
  <c r="C722" i="1"/>
  <c r="H722" i="1" s="1"/>
  <c r="D721" i="1"/>
  <c r="C721" i="1"/>
  <c r="H721" i="1" s="1"/>
  <c r="D720" i="1"/>
  <c r="C720" i="1"/>
  <c r="D719" i="1"/>
  <c r="C719" i="1"/>
  <c r="H719" i="1" s="1"/>
  <c r="D718" i="1"/>
  <c r="C718" i="1"/>
  <c r="H718" i="1" s="1"/>
  <c r="D717" i="1"/>
  <c r="C717" i="1"/>
  <c r="D716" i="1"/>
  <c r="C716" i="1"/>
  <c r="H716" i="1" s="1"/>
  <c r="D715" i="1"/>
  <c r="C715" i="1"/>
  <c r="H715" i="1" s="1"/>
  <c r="D714" i="1"/>
  <c r="C714" i="1"/>
  <c r="D713" i="1"/>
  <c r="C713" i="1"/>
  <c r="H713" i="1" s="1"/>
  <c r="D712" i="1"/>
  <c r="C712" i="1"/>
  <c r="H712" i="1" s="1"/>
  <c r="D711" i="1"/>
  <c r="C711" i="1"/>
  <c r="D710" i="1"/>
  <c r="C710" i="1"/>
  <c r="H710" i="1" s="1"/>
  <c r="D709" i="1"/>
  <c r="C709" i="1"/>
  <c r="H709" i="1" s="1"/>
  <c r="D708" i="1"/>
  <c r="C708" i="1"/>
  <c r="D707" i="1"/>
  <c r="C707" i="1"/>
  <c r="H707" i="1" s="1"/>
  <c r="D706" i="1"/>
  <c r="C706" i="1"/>
  <c r="H706" i="1" s="1"/>
  <c r="D705" i="1"/>
  <c r="C705" i="1"/>
  <c r="D704" i="1"/>
  <c r="C704" i="1"/>
  <c r="H704" i="1" s="1"/>
  <c r="D703" i="1"/>
  <c r="C703" i="1"/>
  <c r="H703" i="1" s="1"/>
  <c r="D702" i="1"/>
  <c r="C702" i="1"/>
  <c r="D701" i="1"/>
  <c r="C701" i="1"/>
  <c r="H701" i="1" s="1"/>
  <c r="D700" i="1"/>
  <c r="C700" i="1"/>
  <c r="H700" i="1" s="1"/>
  <c r="D699" i="1"/>
  <c r="C699" i="1"/>
  <c r="D698" i="1"/>
  <c r="C698" i="1"/>
  <c r="H698" i="1" s="1"/>
  <c r="D697" i="1"/>
  <c r="C697" i="1"/>
  <c r="H697" i="1" s="1"/>
  <c r="D696" i="1"/>
  <c r="C696" i="1"/>
  <c r="D695" i="1"/>
  <c r="C695" i="1"/>
  <c r="H695" i="1" s="1"/>
  <c r="D694" i="1"/>
  <c r="C694" i="1"/>
  <c r="H694" i="1" s="1"/>
  <c r="D693" i="1"/>
  <c r="C693" i="1"/>
  <c r="D692" i="1"/>
  <c r="C692" i="1"/>
  <c r="H692" i="1" s="1"/>
  <c r="D691" i="1"/>
  <c r="C691" i="1"/>
  <c r="H691" i="1" s="1"/>
  <c r="D690" i="1"/>
  <c r="C690" i="1"/>
  <c r="D689" i="1"/>
  <c r="C689" i="1"/>
  <c r="H689" i="1" s="1"/>
  <c r="D688" i="1"/>
  <c r="C688" i="1"/>
  <c r="H688" i="1" s="1"/>
  <c r="D687" i="1"/>
  <c r="C687" i="1"/>
  <c r="D686" i="1"/>
  <c r="C686" i="1"/>
  <c r="H686" i="1" s="1"/>
  <c r="D685" i="1"/>
  <c r="C685" i="1"/>
  <c r="H685" i="1" s="1"/>
  <c r="D684" i="1"/>
  <c r="C684" i="1"/>
  <c r="D683" i="1"/>
  <c r="C683" i="1"/>
  <c r="H683" i="1" s="1"/>
  <c r="D682" i="1"/>
  <c r="C682" i="1"/>
  <c r="H682" i="1" s="1"/>
  <c r="D681" i="1"/>
  <c r="C681" i="1"/>
  <c r="D680" i="1"/>
  <c r="C680" i="1"/>
  <c r="H680" i="1" s="1"/>
  <c r="D679" i="1"/>
  <c r="C679" i="1"/>
  <c r="H679" i="1" s="1"/>
  <c r="D678" i="1"/>
  <c r="C678" i="1"/>
  <c r="D677" i="1"/>
  <c r="C677" i="1"/>
  <c r="D676" i="1"/>
  <c r="C676" i="1"/>
  <c r="H676" i="1" s="1"/>
  <c r="D675" i="1"/>
  <c r="C675" i="1"/>
  <c r="D674" i="1"/>
  <c r="C674" i="1"/>
  <c r="H674" i="1" s="1"/>
  <c r="D673" i="1"/>
  <c r="C673" i="1"/>
  <c r="H673" i="1" s="1"/>
  <c r="D672" i="1"/>
  <c r="C672" i="1"/>
  <c r="D671" i="1"/>
  <c r="C671" i="1"/>
  <c r="H671" i="1" s="1"/>
  <c r="D670" i="1"/>
  <c r="C670" i="1"/>
  <c r="H670" i="1" s="1"/>
  <c r="D669" i="1"/>
  <c r="C669" i="1"/>
  <c r="D668" i="1"/>
  <c r="C668" i="1"/>
  <c r="H668" i="1" s="1"/>
  <c r="D667" i="1"/>
  <c r="C667" i="1"/>
  <c r="H667" i="1" s="1"/>
  <c r="D666" i="1"/>
  <c r="C666" i="1"/>
  <c r="D665" i="1"/>
  <c r="C665" i="1"/>
  <c r="H665" i="1" s="1"/>
  <c r="D664" i="1"/>
  <c r="C664" i="1"/>
  <c r="H664" i="1" s="1"/>
  <c r="D663" i="1"/>
  <c r="C663" i="1"/>
  <c r="D662" i="1"/>
  <c r="C662" i="1"/>
  <c r="H662" i="1" s="1"/>
  <c r="D661" i="1"/>
  <c r="C661" i="1"/>
  <c r="H661" i="1" s="1"/>
  <c r="D660" i="1"/>
  <c r="C660" i="1"/>
  <c r="D659" i="1"/>
  <c r="C659" i="1"/>
  <c r="H659" i="1" s="1"/>
  <c r="D658" i="1"/>
  <c r="C658" i="1"/>
  <c r="H658" i="1" s="1"/>
  <c r="D657" i="1"/>
  <c r="C657" i="1"/>
  <c r="D656" i="1"/>
  <c r="C656" i="1"/>
  <c r="H656" i="1" s="1"/>
  <c r="D655" i="1"/>
  <c r="C655" i="1"/>
  <c r="H655" i="1" s="1"/>
  <c r="D654" i="1"/>
  <c r="C654" i="1"/>
  <c r="D653" i="1"/>
  <c r="C653" i="1"/>
  <c r="D652" i="1"/>
  <c r="C652" i="1"/>
  <c r="H652" i="1" s="1"/>
  <c r="D651" i="1"/>
  <c r="C651" i="1"/>
  <c r="D650" i="1"/>
  <c r="C650" i="1"/>
  <c r="H650" i="1" s="1"/>
  <c r="D649" i="1"/>
  <c r="C649" i="1"/>
  <c r="H649" i="1" s="1"/>
  <c r="D648" i="1"/>
  <c r="C648" i="1"/>
  <c r="D647" i="1"/>
  <c r="C647" i="1"/>
  <c r="H647" i="1" s="1"/>
  <c r="D646" i="1"/>
  <c r="C646" i="1"/>
  <c r="H646" i="1" s="1"/>
  <c r="D645" i="1"/>
  <c r="C645" i="1"/>
  <c r="C641" i="1"/>
  <c r="D636" i="1"/>
  <c r="C636" i="1"/>
  <c r="H636" i="1" s="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H621" i="1" s="1"/>
  <c r="D620" i="1"/>
  <c r="C620" i="1"/>
  <c r="D619" i="1"/>
  <c r="C619" i="1"/>
  <c r="D618" i="1"/>
  <c r="C618" i="1"/>
  <c r="H618" i="1" s="1"/>
  <c r="D617" i="1"/>
  <c r="C617" i="1"/>
  <c r="D616" i="1"/>
  <c r="C616" i="1"/>
  <c r="D615" i="1"/>
  <c r="C615" i="1"/>
  <c r="H615" i="1" s="1"/>
  <c r="D614" i="1"/>
  <c r="C614" i="1"/>
  <c r="D613" i="1"/>
  <c r="C613" i="1"/>
  <c r="D612" i="1"/>
  <c r="C612" i="1"/>
  <c r="H612" i="1" s="1"/>
  <c r="D611" i="1"/>
  <c r="C611" i="1"/>
  <c r="D610" i="1"/>
  <c r="C610" i="1"/>
  <c r="D609" i="1"/>
  <c r="C609" i="1"/>
  <c r="H609" i="1" s="1"/>
  <c r="D608" i="1"/>
  <c r="C608" i="1"/>
  <c r="D607" i="1"/>
  <c r="C607" i="1"/>
  <c r="D606" i="1"/>
  <c r="C606" i="1"/>
  <c r="H606" i="1" s="1"/>
  <c r="D605" i="1"/>
  <c r="C605" i="1"/>
  <c r="D604" i="1"/>
  <c r="C604" i="1"/>
  <c r="D603" i="1"/>
  <c r="C603" i="1"/>
  <c r="H603" i="1" s="1"/>
  <c r="D602" i="1"/>
  <c r="C602" i="1"/>
  <c r="D601" i="1"/>
  <c r="C601" i="1"/>
  <c r="D600" i="1"/>
  <c r="C600" i="1"/>
  <c r="H600" i="1" s="1"/>
  <c r="D599" i="1"/>
  <c r="C599" i="1"/>
  <c r="D598" i="1"/>
  <c r="C598" i="1"/>
  <c r="D597" i="1"/>
  <c r="C597" i="1"/>
  <c r="H597" i="1" s="1"/>
  <c r="D596" i="1"/>
  <c r="C596" i="1"/>
  <c r="D595" i="1"/>
  <c r="C595" i="1"/>
  <c r="D594" i="1"/>
  <c r="C594" i="1"/>
  <c r="H594" i="1" s="1"/>
  <c r="D593" i="1"/>
  <c r="C593" i="1"/>
  <c r="D592" i="1"/>
  <c r="C592" i="1"/>
  <c r="D590" i="1"/>
  <c r="C590" i="1"/>
  <c r="D589" i="1"/>
  <c r="C589" i="1"/>
  <c r="D588" i="1"/>
  <c r="C588" i="1"/>
  <c r="H588" i="1" s="1"/>
  <c r="D587" i="1"/>
  <c r="C587" i="1"/>
  <c r="D586" i="1"/>
  <c r="C586" i="1"/>
  <c r="D585" i="1"/>
  <c r="C585" i="1"/>
  <c r="H585" i="1" s="1"/>
  <c r="D584" i="1"/>
  <c r="C584" i="1"/>
  <c r="D583" i="1"/>
  <c r="C583" i="1"/>
  <c r="D582" i="1"/>
  <c r="C582" i="1"/>
  <c r="H582" i="1" s="1"/>
  <c r="D581" i="1"/>
  <c r="C581" i="1"/>
  <c r="D580" i="1"/>
  <c r="C580" i="1"/>
  <c r="D579" i="1"/>
  <c r="C579" i="1"/>
  <c r="H579" i="1" s="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H537" i="1" s="1"/>
  <c r="D536" i="1"/>
  <c r="C536" i="1"/>
  <c r="D535" i="1"/>
  <c r="C535" i="1"/>
  <c r="D534" i="1"/>
  <c r="C534" i="1"/>
  <c r="H534" i="1" s="1"/>
  <c r="D533" i="1"/>
  <c r="C533" i="1"/>
  <c r="D532" i="1"/>
  <c r="C532" i="1"/>
  <c r="D531" i="1"/>
  <c r="C531" i="1"/>
  <c r="H531" i="1" s="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H483" i="1" s="1"/>
  <c r="D482" i="1"/>
  <c r="C482" i="1"/>
  <c r="D481" i="1"/>
  <c r="C481" i="1"/>
  <c r="D480" i="1"/>
  <c r="C480" i="1"/>
  <c r="H480" i="1" s="1"/>
  <c r="D479" i="1"/>
  <c r="C479" i="1"/>
  <c r="D478" i="1"/>
  <c r="C478" i="1"/>
  <c r="D477" i="1"/>
  <c r="C477" i="1"/>
  <c r="H477" i="1" s="1"/>
  <c r="D476" i="1"/>
  <c r="C476" i="1"/>
  <c r="D475" i="1"/>
  <c r="C475" i="1"/>
  <c r="D474" i="1"/>
  <c r="C474" i="1"/>
  <c r="H474" i="1" s="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H459" i="1" s="1"/>
  <c r="D458" i="1"/>
  <c r="C458" i="1"/>
  <c r="D457" i="1"/>
  <c r="C457" i="1"/>
  <c r="D456" i="1"/>
  <c r="C456" i="1"/>
  <c r="H456" i="1" s="1"/>
  <c r="D455" i="1"/>
  <c r="C455" i="1"/>
  <c r="D454" i="1"/>
  <c r="C454" i="1"/>
  <c r="D453" i="1"/>
  <c r="C453" i="1"/>
  <c r="H453" i="1" s="1"/>
  <c r="D452" i="1"/>
  <c r="C452" i="1"/>
  <c r="D451" i="1"/>
  <c r="C451" i="1"/>
  <c r="D450" i="1"/>
  <c r="C450" i="1"/>
  <c r="H450" i="1" s="1"/>
  <c r="D449" i="1"/>
  <c r="C449" i="1"/>
  <c r="D448" i="1"/>
  <c r="C448" i="1"/>
  <c r="D447" i="1"/>
  <c r="C447" i="1"/>
  <c r="H447" i="1" s="1"/>
  <c r="D446" i="1"/>
  <c r="C446" i="1"/>
  <c r="D445" i="1"/>
  <c r="C445" i="1"/>
  <c r="D444" i="1"/>
  <c r="C444" i="1"/>
  <c r="H444" i="1" s="1"/>
  <c r="D443" i="1"/>
  <c r="C443" i="1"/>
  <c r="D442" i="1"/>
  <c r="C442" i="1"/>
  <c r="D441" i="1"/>
  <c r="C441" i="1"/>
  <c r="H441" i="1" s="1"/>
  <c r="D440" i="1"/>
  <c r="C440" i="1"/>
  <c r="D439" i="1"/>
  <c r="C439" i="1"/>
  <c r="D438" i="1"/>
  <c r="C438" i="1"/>
  <c r="H438" i="1" s="1"/>
  <c r="D437" i="1"/>
  <c r="C437" i="1"/>
  <c r="D436" i="1"/>
  <c r="C436" i="1"/>
  <c r="D435" i="1"/>
  <c r="C435" i="1"/>
  <c r="H435" i="1" s="1"/>
  <c r="D434" i="1"/>
  <c r="C434" i="1"/>
  <c r="D433" i="1"/>
  <c r="C433" i="1"/>
  <c r="D432" i="1"/>
  <c r="C432" i="1"/>
  <c r="H432" i="1" s="1"/>
  <c r="D431" i="1"/>
  <c r="C431" i="1"/>
  <c r="D430" i="1"/>
  <c r="C430" i="1"/>
  <c r="D429" i="1"/>
  <c r="C429" i="1"/>
  <c r="H429" i="1" s="1"/>
  <c r="D428" i="1"/>
  <c r="C428" i="1"/>
  <c r="D427" i="1"/>
  <c r="C427" i="1"/>
  <c r="D426" i="1"/>
  <c r="C426" i="1"/>
  <c r="H426" i="1" s="1"/>
  <c r="D425" i="1"/>
  <c r="D424" i="1"/>
  <c r="D423" i="1"/>
  <c r="C423" i="1"/>
  <c r="H423" i="1" s="1"/>
  <c r="D422" i="1"/>
  <c r="C422" i="1"/>
  <c r="D421" i="1"/>
  <c r="C421" i="1"/>
  <c r="D416" i="1"/>
  <c r="C416" i="1"/>
  <c r="H416" i="1" s="1"/>
  <c r="D415" i="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D401" i="1"/>
  <c r="C401" i="1"/>
  <c r="H401" i="1" s="1"/>
  <c r="D400" i="1"/>
  <c r="C400" i="1"/>
  <c r="D399" i="1"/>
  <c r="C399" i="1"/>
  <c r="D398" i="1"/>
  <c r="C398" i="1"/>
  <c r="H398" i="1" s="1"/>
  <c r="D397" i="1"/>
  <c r="C397" i="1"/>
  <c r="D396" i="1"/>
  <c r="C396" i="1"/>
  <c r="D395" i="1"/>
  <c r="C395" i="1"/>
  <c r="H395" i="1" s="1"/>
  <c r="D394" i="1"/>
  <c r="C394" i="1"/>
  <c r="D393" i="1"/>
  <c r="C393" i="1"/>
  <c r="D392" i="1"/>
  <c r="C392" i="1"/>
  <c r="H392" i="1" s="1"/>
  <c r="D391" i="1"/>
  <c r="C391" i="1"/>
  <c r="D390" i="1"/>
  <c r="C390" i="1"/>
  <c r="D389" i="1"/>
  <c r="C389" i="1"/>
  <c r="H389" i="1" s="1"/>
  <c r="D388" i="1"/>
  <c r="C388" i="1"/>
  <c r="D387" i="1"/>
  <c r="C387" i="1"/>
  <c r="H387" i="1" s="1"/>
  <c r="D386" i="1"/>
  <c r="C386" i="1"/>
  <c r="H386" i="1" s="1"/>
  <c r="D385" i="1"/>
  <c r="C385" i="1"/>
  <c r="D384" i="1"/>
  <c r="C384" i="1"/>
  <c r="H384" i="1" s="1"/>
  <c r="D383" i="1"/>
  <c r="C383" i="1"/>
  <c r="H383" i="1" s="1"/>
  <c r="D382" i="1"/>
  <c r="C382" i="1"/>
  <c r="D381" i="1"/>
  <c r="C381" i="1"/>
  <c r="H381" i="1" s="1"/>
  <c r="D380" i="1"/>
  <c r="C380" i="1"/>
  <c r="H380" i="1" s="1"/>
  <c r="D379" i="1"/>
  <c r="C379" i="1"/>
  <c r="D378" i="1"/>
  <c r="C378" i="1"/>
  <c r="H378" i="1" s="1"/>
  <c r="D377" i="1"/>
  <c r="C377" i="1"/>
  <c r="H377" i="1" s="1"/>
  <c r="D376" i="1"/>
  <c r="C376" i="1"/>
  <c r="D375" i="1"/>
  <c r="C375" i="1"/>
  <c r="H375" i="1" s="1"/>
  <c r="D374" i="1"/>
  <c r="C374" i="1"/>
  <c r="D373" i="1"/>
  <c r="C373" i="1"/>
  <c r="D372" i="1"/>
  <c r="C372" i="1"/>
  <c r="H372" i="1" s="1"/>
  <c r="D371" i="1"/>
  <c r="C371" i="1"/>
  <c r="H371" i="1" s="1"/>
  <c r="D370" i="1"/>
  <c r="C370" i="1"/>
  <c r="D369" i="1"/>
  <c r="C369" i="1"/>
  <c r="H369" i="1" s="1"/>
  <c r="D367" i="1"/>
  <c r="C367" i="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D357" i="1"/>
  <c r="C357" i="1"/>
  <c r="H357" i="1" s="1"/>
  <c r="D356" i="1"/>
  <c r="D354" i="1"/>
  <c r="C354" i="1"/>
  <c r="H354" i="1" s="1"/>
  <c r="D353" i="1"/>
  <c r="C353" i="1"/>
  <c r="H353" i="1" s="1"/>
  <c r="D352" i="1"/>
  <c r="C352" i="1"/>
  <c r="D351" i="1"/>
  <c r="C351" i="1"/>
  <c r="H351" i="1" s="1"/>
  <c r="D350" i="1"/>
  <c r="C350" i="1"/>
  <c r="H350" i="1" s="1"/>
  <c r="D349" i="1"/>
  <c r="C349" i="1"/>
  <c r="D348" i="1"/>
  <c r="C348" i="1"/>
  <c r="H348" i="1" s="1"/>
  <c r="D347" i="1"/>
  <c r="C347" i="1"/>
  <c r="H347" i="1" s="1"/>
  <c r="D346" i="1"/>
  <c r="C346" i="1"/>
  <c r="D345" i="1"/>
  <c r="C345" i="1"/>
  <c r="H345" i="1" s="1"/>
  <c r="D344" i="1"/>
  <c r="C344" i="1"/>
  <c r="H344" i="1" s="1"/>
  <c r="D343" i="1"/>
  <c r="C343" i="1"/>
  <c r="D342" i="1"/>
  <c r="C342" i="1"/>
  <c r="H342" i="1" s="1"/>
  <c r="D341" i="1"/>
  <c r="C341" i="1"/>
  <c r="H341" i="1" s="1"/>
  <c r="D340" i="1"/>
  <c r="C340" i="1"/>
  <c r="D339" i="1"/>
  <c r="C339" i="1"/>
  <c r="H339" i="1" s="1"/>
  <c r="D338" i="1"/>
  <c r="C338" i="1"/>
  <c r="H338" i="1" s="1"/>
  <c r="D337" i="1"/>
  <c r="C337" i="1"/>
  <c r="D336" i="1"/>
  <c r="C336" i="1"/>
  <c r="H336" i="1" s="1"/>
  <c r="D335" i="1"/>
  <c r="C335" i="1"/>
  <c r="H335" i="1" s="1"/>
  <c r="D334" i="1"/>
  <c r="C334" i="1"/>
  <c r="D333" i="1"/>
  <c r="C333" i="1"/>
  <c r="H333" i="1" s="1"/>
  <c r="D332" i="1"/>
  <c r="C332" i="1"/>
  <c r="H332" i="1" s="1"/>
  <c r="D331" i="1"/>
  <c r="C331" i="1"/>
  <c r="D330" i="1"/>
  <c r="C330" i="1"/>
  <c r="H330" i="1" s="1"/>
  <c r="D329" i="1"/>
  <c r="C329" i="1"/>
  <c r="H329" i="1" s="1"/>
  <c r="D328" i="1"/>
  <c r="C328" i="1"/>
  <c r="D327" i="1"/>
  <c r="C327" i="1"/>
  <c r="H327" i="1" s="1"/>
  <c r="D326" i="1"/>
  <c r="C326" i="1"/>
  <c r="H326" i="1" s="1"/>
  <c r="D325" i="1"/>
  <c r="C325" i="1"/>
  <c r="D324" i="1"/>
  <c r="C324" i="1"/>
  <c r="H324" i="1" s="1"/>
  <c r="D323" i="1"/>
  <c r="C323" i="1"/>
  <c r="H323" i="1" s="1"/>
  <c r="D322" i="1"/>
  <c r="C322" i="1"/>
  <c r="D321" i="1"/>
  <c r="C321" i="1"/>
  <c r="H321" i="1" s="1"/>
  <c r="D320" i="1"/>
  <c r="C320" i="1"/>
  <c r="H320" i="1" s="1"/>
  <c r="D319" i="1"/>
  <c r="C319" i="1"/>
  <c r="D318" i="1"/>
  <c r="C318" i="1"/>
  <c r="H318" i="1" s="1"/>
  <c r="D317" i="1"/>
  <c r="C317" i="1"/>
  <c r="H317" i="1" s="1"/>
  <c r="D315" i="1"/>
  <c r="C315" i="1"/>
  <c r="D314" i="1"/>
  <c r="C314" i="1"/>
  <c r="H314" i="1" s="1"/>
  <c r="D313" i="1"/>
  <c r="C313" i="1"/>
  <c r="D312" i="1"/>
  <c r="C312" i="1"/>
  <c r="D311" i="1"/>
  <c r="C311" i="1"/>
  <c r="H311" i="1" s="1"/>
  <c r="D310" i="1"/>
  <c r="C310" i="1"/>
  <c r="D309" i="1"/>
  <c r="C309" i="1"/>
  <c r="D308" i="1"/>
  <c r="C308" i="1"/>
  <c r="H308" i="1" s="1"/>
  <c r="D307" i="1"/>
  <c r="C307" i="1"/>
  <c r="D306" i="1"/>
  <c r="C306" i="1"/>
  <c r="D305" i="1"/>
  <c r="C305" i="1"/>
  <c r="H305" i="1" s="1"/>
  <c r="D304" i="1"/>
  <c r="D302" i="1"/>
  <c r="C302" i="1"/>
  <c r="H302" i="1" s="1"/>
  <c r="D301" i="1"/>
  <c r="C301" i="1"/>
  <c r="D300" i="1"/>
  <c r="C300" i="1"/>
  <c r="H300" i="1" s="1"/>
  <c r="D299" i="1"/>
  <c r="C299" i="1"/>
  <c r="H299" i="1" s="1"/>
  <c r="D298" i="1"/>
  <c r="C298" i="1"/>
  <c r="D294" i="1"/>
  <c r="C294" i="1"/>
  <c r="H294" i="1" s="1"/>
  <c r="D293" i="1"/>
  <c r="C293" i="1"/>
  <c r="D292" i="1"/>
  <c r="C292" i="1"/>
  <c r="H292" i="1" s="1"/>
  <c r="D291" i="1"/>
  <c r="C291" i="1"/>
  <c r="H291" i="1" s="1"/>
  <c r="D290" i="1"/>
  <c r="C290" i="1"/>
  <c r="D289" i="1"/>
  <c r="C289" i="1"/>
  <c r="H289" i="1" s="1"/>
  <c r="D288" i="1"/>
  <c r="C288" i="1"/>
  <c r="H288" i="1" s="1"/>
  <c r="D287" i="1"/>
  <c r="C287" i="1"/>
  <c r="D286" i="1"/>
  <c r="C286" i="1"/>
  <c r="H286" i="1" s="1"/>
  <c r="D285" i="1"/>
  <c r="C285" i="1"/>
  <c r="H285" i="1" s="1"/>
  <c r="D284" i="1"/>
  <c r="C284" i="1"/>
  <c r="D283" i="1"/>
  <c r="C283" i="1"/>
  <c r="H283" i="1" s="1"/>
  <c r="D282" i="1"/>
  <c r="C282" i="1"/>
  <c r="H282" i="1" s="1"/>
  <c r="D281" i="1"/>
  <c r="C281" i="1"/>
  <c r="D280" i="1"/>
  <c r="C280" i="1"/>
  <c r="H280" i="1" s="1"/>
  <c r="D279" i="1"/>
  <c r="C279" i="1"/>
  <c r="H279" i="1" s="1"/>
  <c r="D278" i="1"/>
  <c r="C278" i="1"/>
  <c r="D277" i="1"/>
  <c r="C277" i="1"/>
  <c r="H277" i="1" s="1"/>
  <c r="D276" i="1"/>
  <c r="C276" i="1"/>
  <c r="H276" i="1" s="1"/>
  <c r="D275" i="1"/>
  <c r="C275" i="1"/>
  <c r="D274" i="1"/>
  <c r="C274" i="1"/>
  <c r="H274" i="1" s="1"/>
  <c r="D273" i="1"/>
  <c r="C273" i="1"/>
  <c r="H273" i="1" s="1"/>
  <c r="D272" i="1"/>
  <c r="C272" i="1"/>
  <c r="D271" i="1"/>
  <c r="C271" i="1"/>
  <c r="H271" i="1" s="1"/>
  <c r="D270" i="1"/>
  <c r="C270" i="1"/>
  <c r="H270" i="1" s="1"/>
  <c r="D269" i="1"/>
  <c r="C269" i="1"/>
  <c r="D268" i="1"/>
  <c r="C268" i="1"/>
  <c r="H268" i="1" s="1"/>
  <c r="D267" i="1"/>
  <c r="C267" i="1"/>
  <c r="H267" i="1" s="1"/>
  <c r="D266" i="1"/>
  <c r="C266" i="1"/>
  <c r="D265" i="1"/>
  <c r="C265" i="1"/>
  <c r="D264" i="1"/>
  <c r="C264" i="1"/>
  <c r="H264" i="1" s="1"/>
  <c r="D263" i="1"/>
  <c r="C263" i="1"/>
  <c r="D262" i="1"/>
  <c r="C262" i="1"/>
  <c r="H262" i="1" s="1"/>
  <c r="D261" i="1"/>
  <c r="C261" i="1"/>
  <c r="H261" i="1" s="1"/>
  <c r="D260" i="1"/>
  <c r="C260" i="1"/>
  <c r="D259" i="1"/>
  <c r="C259" i="1"/>
  <c r="H259" i="1" s="1"/>
  <c r="D257" i="1"/>
  <c r="C257" i="1"/>
  <c r="D256" i="1"/>
  <c r="C256" i="1"/>
  <c r="H256" i="1" s="1"/>
  <c r="D255" i="1"/>
  <c r="C255" i="1"/>
  <c r="H255" i="1" s="1"/>
  <c r="D254" i="1"/>
  <c r="C254" i="1"/>
  <c r="D253" i="1"/>
  <c r="C253" i="1"/>
  <c r="H253" i="1" s="1"/>
  <c r="D252" i="1"/>
  <c r="C252" i="1"/>
  <c r="H252" i="1" s="1"/>
  <c r="D251" i="1"/>
  <c r="C251" i="1"/>
  <c r="D250" i="1"/>
  <c r="C250" i="1"/>
  <c r="H250" i="1" s="1"/>
  <c r="D249" i="1"/>
  <c r="C249" i="1"/>
  <c r="H249" i="1" s="1"/>
  <c r="D248" i="1"/>
  <c r="C248" i="1"/>
  <c r="D247" i="1"/>
  <c r="C247" i="1"/>
  <c r="H247" i="1" s="1"/>
  <c r="D246" i="1"/>
  <c r="C246" i="1"/>
  <c r="H246" i="1" s="1"/>
  <c r="D245" i="1"/>
  <c r="C245" i="1"/>
  <c r="D244" i="1"/>
  <c r="C244" i="1"/>
  <c r="H244" i="1" s="1"/>
  <c r="D243" i="1"/>
  <c r="C243" i="1"/>
  <c r="H243" i="1" s="1"/>
  <c r="D242" i="1"/>
  <c r="C242" i="1"/>
  <c r="D241" i="1"/>
  <c r="C241" i="1"/>
  <c r="H241" i="1" s="1"/>
  <c r="D240" i="1"/>
  <c r="C240" i="1"/>
  <c r="H240" i="1" s="1"/>
  <c r="D239" i="1"/>
  <c r="C239" i="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D170" i="1"/>
  <c r="C170" i="1"/>
  <c r="H170" i="1" s="1"/>
  <c r="D169" i="1"/>
  <c r="C169" i="1"/>
  <c r="H169" i="1" s="1"/>
  <c r="D168" i="1"/>
  <c r="C168" i="1"/>
  <c r="D167" i="1"/>
  <c r="C167" i="1"/>
  <c r="H167" i="1" s="1"/>
  <c r="C166" i="1"/>
  <c r="D165" i="1"/>
  <c r="C165" i="1"/>
  <c r="H165" i="1" s="1"/>
  <c r="D164" i="1"/>
  <c r="C164" i="1"/>
  <c r="H164" i="1" s="1"/>
  <c r="D163" i="1"/>
  <c r="C163" i="1"/>
  <c r="H163" i="1" s="1"/>
  <c r="D162" i="1"/>
  <c r="C162" i="1"/>
  <c r="H162" i="1" s="1"/>
  <c r="C161" i="1"/>
  <c r="D159" i="1"/>
  <c r="C159" i="1"/>
  <c r="H159" i="1" s="1"/>
  <c r="D158" i="1"/>
  <c r="C158" i="1"/>
  <c r="H158" i="1" s="1"/>
  <c r="D157" i="1"/>
  <c r="C157" i="1"/>
  <c r="H157" i="1" s="1"/>
  <c r="D156" i="1"/>
  <c r="C156" i="1"/>
  <c r="D155" i="1"/>
  <c r="C155" i="1"/>
  <c r="H155" i="1" s="1"/>
  <c r="D154" i="1"/>
  <c r="C154" i="1"/>
  <c r="H154" i="1" s="1"/>
  <c r="D153" i="1"/>
  <c r="C153" i="1"/>
  <c r="H153" i="1" s="1"/>
  <c r="D152" i="1"/>
  <c r="C152" i="1"/>
  <c r="H152" i="1" s="1"/>
  <c r="D151" i="1"/>
  <c r="C151" i="1"/>
  <c r="H151" i="1" s="1"/>
  <c r="C150"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D133" i="1"/>
  <c r="C133" i="1"/>
  <c r="H133" i="1" s="1"/>
  <c r="D132" i="1"/>
  <c r="C132" i="1"/>
  <c r="H132" i="1" s="1"/>
  <c r="D131" i="1"/>
  <c r="C131" i="1"/>
  <c r="C130" i="1"/>
  <c r="D129" i="1"/>
  <c r="C129" i="1"/>
  <c r="H129" i="1" s="1"/>
  <c r="D128" i="1"/>
  <c r="C128" i="1"/>
  <c r="H128" i="1" s="1"/>
  <c r="D127" i="1"/>
  <c r="C127" i="1"/>
  <c r="H127" i="1" s="1"/>
  <c r="D126" i="1"/>
  <c r="C126" i="1"/>
  <c r="D125" i="1"/>
  <c r="C125" i="1"/>
  <c r="H125" i="1" s="1"/>
  <c r="D124" i="1"/>
  <c r="C124" i="1"/>
  <c r="H124" i="1" s="1"/>
  <c r="D123" i="1"/>
  <c r="C123" i="1"/>
  <c r="H123" i="1" s="1"/>
  <c r="D122" i="1"/>
  <c r="C122" i="1"/>
  <c r="H122" i="1" s="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D69" i="1"/>
  <c r="C69" i="1"/>
  <c r="H69" i="1" s="1"/>
  <c r="D68" i="1"/>
  <c r="C68" i="1"/>
  <c r="D67" i="1"/>
  <c r="C67" i="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311" i="9" l="1"/>
  <c r="B311" i="9" s="1"/>
  <c r="E326" i="9"/>
  <c r="B326" i="9" s="1"/>
  <c r="H653" i="1"/>
  <c r="E296" i="9"/>
  <c r="H67" i="1"/>
  <c r="H68" i="1"/>
  <c r="E647" i="4"/>
  <c r="D641" i="1" s="1"/>
  <c r="G641" i="1" s="1"/>
  <c r="H81" i="1"/>
  <c r="F83" i="4"/>
  <c r="H967" i="1"/>
  <c r="H677" i="1"/>
  <c r="E153" i="9"/>
  <c r="B153" i="9" s="1"/>
  <c r="E294" i="9"/>
  <c r="B294" i="9" s="1"/>
  <c r="F393" i="4"/>
  <c r="E373" i="4"/>
  <c r="H374" i="1"/>
  <c r="F379" i="4"/>
  <c r="H265" i="1"/>
  <c r="E81" i="9"/>
  <c r="B81" i="9" s="1"/>
  <c r="B77" i="9"/>
  <c r="E202" i="4"/>
  <c r="D198" i="1" s="1"/>
  <c r="H216" i="1"/>
  <c r="H198" i="1"/>
  <c r="E63" i="9"/>
  <c r="B63" i="9" s="1"/>
  <c r="B244" i="9"/>
  <c r="B243" i="9"/>
  <c r="H193" i="1"/>
  <c r="F194" i="4"/>
  <c r="H190" i="1"/>
  <c r="H182" i="1"/>
  <c r="F239" i="9"/>
  <c r="B239" i="9" s="1"/>
  <c r="H180" i="1"/>
  <c r="E51" i="9"/>
  <c r="B51" i="9" s="1"/>
  <c r="F178" i="4"/>
  <c r="H174" i="1"/>
  <c r="H171" i="1"/>
  <c r="F170" i="4"/>
  <c r="E164" i="4"/>
  <c r="D160" i="1" s="1"/>
  <c r="H166" i="1"/>
  <c r="H168" i="1"/>
  <c r="F165" i="4"/>
  <c r="H161" i="1"/>
  <c r="D161" i="1"/>
  <c r="H156" i="1"/>
  <c r="B237" i="9"/>
  <c r="H150" i="1"/>
  <c r="E153" i="4"/>
  <c r="D149" i="1" s="1"/>
  <c r="H149" i="1" s="1"/>
  <c r="H131" i="1"/>
  <c r="H134" i="1"/>
  <c r="H130" i="1"/>
  <c r="F134" i="4"/>
  <c r="H126" i="1"/>
  <c r="E125" i="4"/>
  <c r="D121" i="1" s="1"/>
  <c r="H121" i="1"/>
  <c r="F74" i="4"/>
  <c r="H70" i="1"/>
  <c r="H65" i="1"/>
  <c r="E49" i="4"/>
  <c r="D45" i="1" s="1"/>
  <c r="H64" i="1"/>
  <c r="H1514" i="1"/>
  <c r="E114" i="6"/>
  <c r="D1510" i="1" s="1"/>
  <c r="H306" i="1"/>
  <c r="H309" i="1"/>
  <c r="H312" i="1"/>
  <c r="H315" i="1"/>
  <c r="H486" i="1"/>
  <c r="H489" i="1"/>
  <c r="H492" i="1"/>
  <c r="H495" i="1"/>
  <c r="H498" i="1"/>
  <c r="H501" i="1"/>
  <c r="H504" i="1"/>
  <c r="H507" i="1"/>
  <c r="H510" i="1"/>
  <c r="H513" i="1"/>
  <c r="H516" i="1"/>
  <c r="H519" i="1"/>
  <c r="H522" i="1"/>
  <c r="H525" i="1"/>
  <c r="H528" i="1"/>
  <c r="H624" i="1"/>
  <c r="H627" i="1"/>
  <c r="H630" i="1"/>
  <c r="D303" i="1"/>
  <c r="D316" i="1"/>
  <c r="H462" i="1"/>
  <c r="H465" i="1"/>
  <c r="H468" i="1"/>
  <c r="H471" i="1"/>
  <c r="H567" i="1"/>
  <c r="H570" i="1"/>
  <c r="H573" i="1"/>
  <c r="H576" i="1"/>
  <c r="F237" i="4"/>
  <c r="D230" i="4"/>
  <c r="H540" i="1"/>
  <c r="H543" i="1"/>
  <c r="H546" i="1"/>
  <c r="H549" i="1"/>
  <c r="H552" i="1"/>
  <c r="H555" i="1"/>
  <c r="H558" i="1"/>
  <c r="H561" i="1"/>
  <c r="H564" i="1"/>
  <c r="H645" i="1"/>
  <c r="H648" i="1"/>
  <c r="H651" i="1"/>
  <c r="H654" i="1"/>
  <c r="H657" i="1"/>
  <c r="H660" i="1"/>
  <c r="H663" i="1"/>
  <c r="H666" i="1"/>
  <c r="H669" i="1"/>
  <c r="H672" i="1"/>
  <c r="H675" i="1"/>
  <c r="H678" i="1"/>
  <c r="H681" i="1"/>
  <c r="H684" i="1"/>
  <c r="H687" i="1"/>
  <c r="H690" i="1"/>
  <c r="H693" i="1"/>
  <c r="H696" i="1"/>
  <c r="H699" i="1"/>
  <c r="H702" i="1"/>
  <c r="H705" i="1"/>
  <c r="H708" i="1"/>
  <c r="H711" i="1"/>
  <c r="H714" i="1"/>
  <c r="H717" i="1"/>
  <c r="H720" i="1"/>
  <c r="H723" i="1"/>
  <c r="H726" i="1"/>
  <c r="H729" i="1"/>
  <c r="H732" i="1"/>
  <c r="H735" i="1"/>
  <c r="H738" i="1"/>
  <c r="H741" i="1"/>
  <c r="H744" i="1"/>
  <c r="H750" i="1"/>
  <c r="H753" i="1"/>
  <c r="H756" i="1"/>
  <c r="H759" i="1"/>
  <c r="H762" i="1"/>
  <c r="H765" i="1"/>
  <c r="H768" i="1"/>
  <c r="H771" i="1"/>
  <c r="H774" i="1"/>
  <c r="H777" i="1"/>
  <c r="H780" i="1"/>
  <c r="H783" i="1"/>
  <c r="H786"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1015" i="1"/>
  <c r="F374" i="4"/>
  <c r="D373" i="4"/>
  <c r="F467" i="4"/>
  <c r="D466" i="4"/>
  <c r="H336" i="9"/>
  <c r="D1182" i="1"/>
  <c r="E177" i="5"/>
  <c r="H19" i="9" s="1"/>
  <c r="E19" i="9" s="1"/>
  <c r="B19" i="9" s="1"/>
  <c r="E141" i="6"/>
  <c r="D1401" i="1"/>
  <c r="I27" i="3"/>
  <c r="H390" i="1"/>
  <c r="H393" i="1"/>
  <c r="H396" i="1"/>
  <c r="H399" i="1"/>
  <c r="H402" i="1"/>
  <c r="H405" i="1"/>
  <c r="H408" i="1"/>
  <c r="H411" i="1"/>
  <c r="H414" i="1"/>
  <c r="H421" i="1"/>
  <c r="H427" i="1"/>
  <c r="H430" i="1"/>
  <c r="H433" i="1"/>
  <c r="H436" i="1"/>
  <c r="H439" i="1"/>
  <c r="H442" i="1"/>
  <c r="H445" i="1"/>
  <c r="H448" i="1"/>
  <c r="H451" i="1"/>
  <c r="H454" i="1"/>
  <c r="H457" i="1"/>
  <c r="H463" i="1"/>
  <c r="H466" i="1"/>
  <c r="H469" i="1"/>
  <c r="H472" i="1"/>
  <c r="H475" i="1"/>
  <c r="H478" i="1"/>
  <c r="H481" i="1"/>
  <c r="H484" i="1"/>
  <c r="H487" i="1"/>
  <c r="H490" i="1"/>
  <c r="H493" i="1"/>
  <c r="H496" i="1"/>
  <c r="H499" i="1"/>
  <c r="H502" i="1"/>
  <c r="H505" i="1"/>
  <c r="H508" i="1"/>
  <c r="H511" i="1"/>
  <c r="H514" i="1"/>
  <c r="H517" i="1"/>
  <c r="H520" i="1"/>
  <c r="H523" i="1"/>
  <c r="H526" i="1"/>
  <c r="H532" i="1"/>
  <c r="H535" i="1"/>
  <c r="H538" i="1"/>
  <c r="H541" i="1"/>
  <c r="H544" i="1"/>
  <c r="H547" i="1"/>
  <c r="H550" i="1"/>
  <c r="H553" i="1"/>
  <c r="H556" i="1"/>
  <c r="H559" i="1"/>
  <c r="H562" i="1"/>
  <c r="H568" i="1"/>
  <c r="H571" i="1"/>
  <c r="H574" i="1"/>
  <c r="H577" i="1"/>
  <c r="H580" i="1"/>
  <c r="H583" i="1"/>
  <c r="H586" i="1"/>
  <c r="H589" i="1"/>
  <c r="H592" i="1"/>
  <c r="H595" i="1"/>
  <c r="H598" i="1"/>
  <c r="H601" i="1"/>
  <c r="H604" i="1"/>
  <c r="H607" i="1"/>
  <c r="H610" i="1"/>
  <c r="H613" i="1"/>
  <c r="H616" i="1"/>
  <c r="H619" i="1"/>
  <c r="H622" i="1"/>
  <c r="H625" i="1"/>
  <c r="H628" i="1"/>
  <c r="H631" i="1"/>
  <c r="H1182" i="1"/>
  <c r="E639" i="4"/>
  <c r="D633" i="1" s="1"/>
  <c r="F509" i="4"/>
  <c r="D491" i="4"/>
  <c r="I22" i="3"/>
  <c r="E251" i="5"/>
  <c r="D1259" i="1"/>
  <c r="D5" i="7"/>
  <c r="C1539" i="1"/>
  <c r="D45" i="8"/>
  <c r="C1628" i="1"/>
  <c r="H1628" i="1" s="1"/>
  <c r="F8" i="4"/>
  <c r="D7" i="4"/>
  <c r="H239" i="1"/>
  <c r="H242" i="1"/>
  <c r="H245" i="1"/>
  <c r="H248" i="1"/>
  <c r="H251" i="1"/>
  <c r="H254" i="1"/>
  <c r="H257" i="1"/>
  <c r="H260" i="1"/>
  <c r="H263" i="1"/>
  <c r="H266" i="1"/>
  <c r="H269" i="1"/>
  <c r="H272" i="1"/>
  <c r="H275" i="1"/>
  <c r="H278" i="1"/>
  <c r="H281" i="1"/>
  <c r="H284" i="1"/>
  <c r="H287" i="1"/>
  <c r="H290" i="1"/>
  <c r="H293" i="1"/>
  <c r="H298" i="1"/>
  <c r="H301" i="1"/>
  <c r="H307" i="1"/>
  <c r="H310" i="1"/>
  <c r="H313" i="1"/>
  <c r="H319" i="1"/>
  <c r="H322" i="1"/>
  <c r="H325" i="1"/>
  <c r="H328" i="1"/>
  <c r="H331" i="1"/>
  <c r="H334" i="1"/>
  <c r="H337" i="1"/>
  <c r="H340" i="1"/>
  <c r="H343" i="1"/>
  <c r="H346" i="1"/>
  <c r="H349" i="1"/>
  <c r="H352" i="1"/>
  <c r="H358" i="1"/>
  <c r="H361" i="1"/>
  <c r="H364" i="1"/>
  <c r="H367" i="1"/>
  <c r="H370" i="1"/>
  <c r="H373" i="1"/>
  <c r="H376" i="1"/>
  <c r="H379" i="1"/>
  <c r="H382" i="1"/>
  <c r="H385" i="1"/>
  <c r="H388" i="1"/>
  <c r="H391" i="1"/>
  <c r="H394" i="1"/>
  <c r="H397" i="1"/>
  <c r="H400" i="1"/>
  <c r="H403" i="1"/>
  <c r="H406" i="1"/>
  <c r="H409" i="1"/>
  <c r="H415" i="1"/>
  <c r="H422" i="1"/>
  <c r="H428" i="1"/>
  <c r="H431" i="1"/>
  <c r="H434" i="1"/>
  <c r="H437" i="1"/>
  <c r="H440" i="1"/>
  <c r="H443" i="1"/>
  <c r="H446" i="1"/>
  <c r="H449" i="1"/>
  <c r="H452" i="1"/>
  <c r="H455" i="1"/>
  <c r="H458" i="1"/>
  <c r="H461" i="1"/>
  <c r="H464" i="1"/>
  <c r="H467" i="1"/>
  <c r="H470" i="1"/>
  <c r="H476" i="1"/>
  <c r="H479" i="1"/>
  <c r="H482" i="1"/>
  <c r="H488" i="1"/>
  <c r="H491" i="1"/>
  <c r="H494" i="1"/>
  <c r="H497" i="1"/>
  <c r="H500" i="1"/>
  <c r="H503" i="1"/>
  <c r="H506" i="1"/>
  <c r="H509" i="1"/>
  <c r="H512" i="1"/>
  <c r="H515" i="1"/>
  <c r="H518" i="1"/>
  <c r="H521" i="1"/>
  <c r="H524" i="1"/>
  <c r="H527" i="1"/>
  <c r="H533" i="1"/>
  <c r="H536" i="1"/>
  <c r="H539" i="1"/>
  <c r="H542" i="1"/>
  <c r="H545" i="1"/>
  <c r="H548" i="1"/>
  <c r="H551" i="1"/>
  <c r="H554" i="1"/>
  <c r="H557" i="1"/>
  <c r="H560" i="1"/>
  <c r="H563" i="1"/>
  <c r="H566" i="1"/>
  <c r="H569" i="1"/>
  <c r="H572" i="1"/>
  <c r="H575" i="1"/>
  <c r="H581" i="1"/>
  <c r="H584" i="1"/>
  <c r="H587" i="1"/>
  <c r="H590" i="1"/>
  <c r="H593" i="1"/>
  <c r="H596" i="1"/>
  <c r="H599" i="1"/>
  <c r="H602" i="1"/>
  <c r="H605" i="1"/>
  <c r="H608" i="1"/>
  <c r="H611" i="1"/>
  <c r="H614" i="1"/>
  <c r="H617" i="1"/>
  <c r="H620" i="1"/>
  <c r="H626" i="1"/>
  <c r="H629" i="1"/>
  <c r="H632" i="1"/>
  <c r="H635" i="1"/>
  <c r="H1018" i="1"/>
  <c r="H1021" i="1"/>
  <c r="H1024" i="1"/>
  <c r="H1027" i="1"/>
  <c r="H1030" i="1"/>
  <c r="H1033" i="1"/>
  <c r="H1036" i="1"/>
  <c r="H1039" i="1"/>
  <c r="H1042" i="1"/>
  <c r="H1045" i="1"/>
  <c r="H1048" i="1"/>
  <c r="H1051" i="1"/>
  <c r="H1054" i="1"/>
  <c r="H1057" i="1"/>
  <c r="H1060" i="1"/>
  <c r="H1063" i="1"/>
  <c r="H1066" i="1"/>
  <c r="H1069" i="1"/>
  <c r="H1053" i="1"/>
  <c r="H1056" i="1"/>
  <c r="H1059" i="1"/>
  <c r="H1062" i="1"/>
  <c r="H1065" i="1"/>
  <c r="H1068" i="1"/>
  <c r="H1071" i="1"/>
  <c r="H1077" i="1"/>
  <c r="H1080" i="1"/>
  <c r="H1083" i="1"/>
  <c r="H1086" i="1"/>
  <c r="H1089" i="1"/>
  <c r="H1092" i="1"/>
  <c r="H1095" i="1"/>
  <c r="H1098" i="1"/>
  <c r="H1101" i="1"/>
  <c r="H1104" i="1"/>
  <c r="H1107" i="1"/>
  <c r="H1110" i="1"/>
  <c r="H1113" i="1"/>
  <c r="H1116" i="1"/>
  <c r="H1119" i="1"/>
  <c r="H1122" i="1"/>
  <c r="H1125" i="1"/>
  <c r="H1128" i="1"/>
  <c r="H1131" i="1"/>
  <c r="H1134" i="1"/>
  <c r="H1137" i="1"/>
  <c r="H1143" i="1"/>
  <c r="H1146" i="1"/>
  <c r="H1149" i="1"/>
  <c r="H1152" i="1"/>
  <c r="H1155" i="1"/>
  <c r="H1158" i="1"/>
  <c r="H1161" i="1"/>
  <c r="H1164" i="1"/>
  <c r="H1167" i="1"/>
  <c r="H1170" i="1"/>
  <c r="H1173" i="1"/>
  <c r="H1176" i="1"/>
  <c r="H1179" i="1"/>
  <c r="H1256" i="1"/>
  <c r="H1262" i="1"/>
  <c r="H1265" i="1"/>
  <c r="H1268" i="1"/>
  <c r="H1271" i="1"/>
  <c r="H1274" i="1"/>
  <c r="H1277" i="1"/>
  <c r="H1280" i="1"/>
  <c r="H1283" i="1"/>
  <c r="H1286" i="1"/>
  <c r="H1289" i="1"/>
  <c r="H1292" i="1"/>
  <c r="H1295" i="1"/>
  <c r="H1298" i="1"/>
  <c r="F636" i="4"/>
  <c r="D629" i="4"/>
  <c r="C1555" i="1"/>
  <c r="H1555" i="1" s="1"/>
  <c r="H34" i="3"/>
  <c r="H1208" i="1"/>
  <c r="H1211" i="1"/>
  <c r="H1214" i="1"/>
  <c r="H1217" i="1"/>
  <c r="H1220" i="1"/>
  <c r="H1226" i="1"/>
  <c r="H1229" i="1"/>
  <c r="H1232" i="1"/>
  <c r="H1235" i="1"/>
  <c r="H1238" i="1"/>
  <c r="H1241" i="1"/>
  <c r="H1244" i="1"/>
  <c r="H1247" i="1"/>
  <c r="H1250" i="1"/>
  <c r="H1253" i="1"/>
  <c r="H1433" i="1"/>
  <c r="H1436" i="1"/>
  <c r="H1439" i="1"/>
  <c r="H1442" i="1"/>
  <c r="H1445" i="1"/>
  <c r="H1448" i="1"/>
  <c r="H1451" i="1"/>
  <c r="H1454" i="1"/>
  <c r="H1457" i="1"/>
  <c r="H1460" i="1"/>
  <c r="H1463" i="1"/>
  <c r="H1466" i="1"/>
  <c r="H1469" i="1"/>
  <c r="H1472" i="1"/>
  <c r="H1475" i="1"/>
  <c r="H1478" i="1"/>
  <c r="H1481" i="1"/>
  <c r="H1484" i="1"/>
  <c r="H1526" i="1"/>
  <c r="H1529" i="1"/>
  <c r="H1532" i="1"/>
  <c r="H1535" i="1"/>
  <c r="F432" i="4"/>
  <c r="D431" i="4"/>
  <c r="E69" i="5"/>
  <c r="H338" i="9"/>
  <c r="D1207" i="1"/>
  <c r="H1207" i="1" s="1"/>
  <c r="E7" i="4"/>
  <c r="F125" i="4"/>
  <c r="F480" i="4"/>
  <c r="D479" i="4"/>
  <c r="D1431" i="1"/>
  <c r="I28" i="3"/>
  <c r="H941" i="1"/>
  <c r="H944" i="1"/>
  <c r="H947" i="1"/>
  <c r="H950" i="1"/>
  <c r="H953" i="1"/>
  <c r="H956" i="1"/>
  <c r="H959" i="1"/>
  <c r="H962" i="1"/>
  <c r="H965" i="1"/>
  <c r="H968" i="1"/>
  <c r="H971" i="1"/>
  <c r="H974" i="1"/>
  <c r="H977" i="1"/>
  <c r="H980" i="1"/>
  <c r="H983" i="1"/>
  <c r="H986" i="1"/>
  <c r="H989" i="1"/>
  <c r="H992" i="1"/>
  <c r="H995" i="1"/>
  <c r="H998" i="1"/>
  <c r="H1001" i="1"/>
  <c r="H1004" i="1"/>
  <c r="H1007" i="1"/>
  <c r="H1010" i="1"/>
  <c r="H1013" i="1"/>
  <c r="H1016" i="1"/>
  <c r="H1019" i="1"/>
  <c r="H1022" i="1"/>
  <c r="H1025" i="1"/>
  <c r="H1028" i="1"/>
  <c r="H1031" i="1"/>
  <c r="H1034" i="1"/>
  <c r="H1037" i="1"/>
  <c r="H1040" i="1"/>
  <c r="H1043" i="1"/>
  <c r="H1046" i="1"/>
  <c r="H1049" i="1"/>
  <c r="H1052" i="1"/>
  <c r="H1055" i="1"/>
  <c r="H1058" i="1"/>
  <c r="H1061" i="1"/>
  <c r="H1064" i="1"/>
  <c r="H1067" i="1"/>
  <c r="H1070" i="1"/>
  <c r="H1073" i="1"/>
  <c r="H1076" i="1"/>
  <c r="H1079" i="1"/>
  <c r="H1082" i="1"/>
  <c r="H1085" i="1"/>
  <c r="H1088" i="1"/>
  <c r="H1091" i="1"/>
  <c r="H1094" i="1"/>
  <c r="H1097" i="1"/>
  <c r="H1100" i="1"/>
  <c r="H1103" i="1"/>
  <c r="H1106" i="1"/>
  <c r="H1109" i="1"/>
  <c r="H1112" i="1"/>
  <c r="H1115" i="1"/>
  <c r="H1118" i="1"/>
  <c r="H1121" i="1"/>
  <c r="H1124" i="1"/>
  <c r="H1127" i="1"/>
  <c r="H1130" i="1"/>
  <c r="H1133" i="1"/>
  <c r="H1136" i="1"/>
  <c r="H1139" i="1"/>
  <c r="H1142" i="1"/>
  <c r="H1145" i="1"/>
  <c r="H1148" i="1"/>
  <c r="H1151" i="1"/>
  <c r="H1154" i="1"/>
  <c r="H1157" i="1"/>
  <c r="H1160" i="1"/>
  <c r="H1163" i="1"/>
  <c r="H1166" i="1"/>
  <c r="H1169" i="1"/>
  <c r="H1172" i="1"/>
  <c r="H1175" i="1"/>
  <c r="H1178" i="1"/>
  <c r="F106" i="4"/>
  <c r="F322" i="4"/>
  <c r="D321" i="4"/>
  <c r="E535" i="4"/>
  <c r="D43" i="4"/>
  <c r="F129" i="4"/>
  <c r="F208" i="4"/>
  <c r="F274" i="4"/>
  <c r="D536" i="4"/>
  <c r="D571" i="4"/>
  <c r="D584" i="4"/>
  <c r="D597" i="4"/>
  <c r="F8" i="5"/>
  <c r="D88" i="5"/>
  <c r="D177" i="5"/>
  <c r="E337" i="9"/>
  <c r="B337" i="9" s="1"/>
  <c r="F115" i="6"/>
  <c r="D114" i="6"/>
  <c r="E26" i="9"/>
  <c r="B26" i="9" s="1"/>
  <c r="E32" i="9"/>
  <c r="B32" i="9" s="1"/>
  <c r="E38" i="9"/>
  <c r="B38" i="9" s="1"/>
  <c r="E44" i="9"/>
  <c r="B44" i="9" s="1"/>
  <c r="E50" i="9"/>
  <c r="B50" i="9" s="1"/>
  <c r="E56" i="9"/>
  <c r="B56" i="9" s="1"/>
  <c r="E62" i="9"/>
  <c r="B62" i="9" s="1"/>
  <c r="E68" i="9"/>
  <c r="B68" i="9" s="1"/>
  <c r="E74" i="9"/>
  <c r="B74" i="9" s="1"/>
  <c r="E80" i="9"/>
  <c r="B80" i="9" s="1"/>
  <c r="E86" i="9"/>
  <c r="B86" i="9" s="1"/>
  <c r="E92" i="9"/>
  <c r="B92" i="9" s="1"/>
  <c r="E98" i="9"/>
  <c r="B98" i="9" s="1"/>
  <c r="E104" i="9"/>
  <c r="B104" i="9" s="1"/>
  <c r="E110" i="9"/>
  <c r="B110" i="9" s="1"/>
  <c r="E116" i="9"/>
  <c r="B116" i="9" s="1"/>
  <c r="E122" i="9"/>
  <c r="B122" i="9" s="1"/>
  <c r="E128" i="9"/>
  <c r="B128" i="9" s="1"/>
  <c r="E134" i="9"/>
  <c r="B134" i="9" s="1"/>
  <c r="E140" i="9"/>
  <c r="B140" i="9" s="1"/>
  <c r="E146" i="9"/>
  <c r="B146" i="9" s="1"/>
  <c r="E152" i="9"/>
  <c r="B152" i="9" s="1"/>
  <c r="E160" i="9"/>
  <c r="B160" i="9" s="1"/>
  <c r="E166" i="9"/>
  <c r="B166" i="9" s="1"/>
  <c r="E338" i="9"/>
  <c r="B338" i="9" s="1"/>
  <c r="F90" i="6"/>
  <c r="D89" i="6"/>
  <c r="H1500" i="1"/>
  <c r="H1503" i="1"/>
  <c r="H1506" i="1"/>
  <c r="H1509" i="1"/>
  <c r="H1512" i="1"/>
  <c r="H1515" i="1"/>
  <c r="H1518" i="1"/>
  <c r="H1521" i="1"/>
  <c r="H1524" i="1"/>
  <c r="H1527" i="1"/>
  <c r="H1530" i="1"/>
  <c r="H1533" i="1"/>
  <c r="H1536" i="1"/>
  <c r="D49" i="4"/>
  <c r="F126" i="4"/>
  <c r="F135" i="4"/>
  <c r="D140" i="4"/>
  <c r="F154" i="4"/>
  <c r="D164" i="4"/>
  <c r="D152" i="4" s="1"/>
  <c r="D262" i="4"/>
  <c r="D309" i="4"/>
  <c r="D361" i="4"/>
  <c r="D70" i="5"/>
  <c r="F147" i="5"/>
  <c r="E336" i="9"/>
  <c r="B336" i="9" s="1"/>
  <c r="D219" i="5"/>
  <c r="D251" i="5"/>
  <c r="D255" i="5"/>
  <c r="D5" i="6"/>
  <c r="D35" i="6"/>
  <c r="B171" i="9"/>
  <c r="H1540" i="1"/>
  <c r="J1543" i="1"/>
  <c r="J1546" i="1"/>
  <c r="J1549" i="1"/>
  <c r="J1552" i="1"/>
  <c r="J1558" i="1"/>
  <c r="J1561" i="1"/>
  <c r="J1564" i="1"/>
  <c r="J1567" i="1"/>
  <c r="J1570" i="1"/>
  <c r="J1573" i="1"/>
  <c r="J1576" i="1"/>
  <c r="J1579" i="1"/>
  <c r="F68" i="4"/>
  <c r="D82" i="4"/>
  <c r="F112" i="4"/>
  <c r="F160" i="4"/>
  <c r="F216" i="4"/>
  <c r="H314" i="9"/>
  <c r="E314" i="9" s="1"/>
  <c r="B314" i="9" s="1"/>
  <c r="F260" i="5"/>
  <c r="F297" i="5"/>
  <c r="E25" i="9"/>
  <c r="B25" i="9" s="1"/>
  <c r="E31" i="9"/>
  <c r="B31" i="9" s="1"/>
  <c r="E37" i="9"/>
  <c r="B37" i="9" s="1"/>
  <c r="E43" i="9"/>
  <c r="B43" i="9" s="1"/>
  <c r="E49" i="9"/>
  <c r="B49" i="9" s="1"/>
  <c r="E55" i="9"/>
  <c r="B55" i="9" s="1"/>
  <c r="E61" i="9"/>
  <c r="B61" i="9" s="1"/>
  <c r="E67" i="9"/>
  <c r="B67" i="9" s="1"/>
  <c r="E73" i="9"/>
  <c r="B73" i="9" s="1"/>
  <c r="E79" i="9"/>
  <c r="B79" i="9" s="1"/>
  <c r="E85" i="9"/>
  <c r="B85" i="9" s="1"/>
  <c r="E91" i="9"/>
  <c r="B91" i="9" s="1"/>
  <c r="E97" i="9"/>
  <c r="B97" i="9" s="1"/>
  <c r="E103" i="9"/>
  <c r="B103" i="9" s="1"/>
  <c r="E109" i="9"/>
  <c r="B109" i="9" s="1"/>
  <c r="E115" i="9"/>
  <c r="B115" i="9" s="1"/>
  <c r="E121" i="9"/>
  <c r="B121" i="9" s="1"/>
  <c r="E127" i="9"/>
  <c r="B127" i="9" s="1"/>
  <c r="E133" i="9"/>
  <c r="B133" i="9" s="1"/>
  <c r="E139" i="9"/>
  <c r="B139" i="9" s="1"/>
  <c r="E145" i="9"/>
  <c r="B145" i="9" s="1"/>
  <c r="E151" i="9"/>
  <c r="B151" i="9" s="1"/>
  <c r="E159" i="9"/>
  <c r="B159" i="9" s="1"/>
  <c r="B165" i="9"/>
  <c r="E167" i="9"/>
  <c r="B167" i="9" s="1"/>
  <c r="B170" i="9"/>
  <c r="B238" i="9"/>
  <c r="F246" i="9"/>
  <c r="B246" i="9" s="1"/>
  <c r="B251" i="9"/>
  <c r="B256" i="9"/>
  <c r="F264" i="9"/>
  <c r="B264" i="9" s="1"/>
  <c r="B269" i="9"/>
  <c r="B274" i="9"/>
  <c r="F282" i="9"/>
  <c r="B282" i="9" s="1"/>
  <c r="B292" i="9"/>
  <c r="F298" i="9"/>
  <c r="F202" i="4"/>
  <c r="F273" i="4"/>
  <c r="F277" i="5"/>
  <c r="D274" i="5"/>
  <c r="J1541" i="1"/>
  <c r="J1544" i="1"/>
  <c r="J1547" i="1"/>
  <c r="J1550" i="1"/>
  <c r="J1553" i="1"/>
  <c r="H1556" i="1"/>
  <c r="J1559" i="1"/>
  <c r="J1562" i="1"/>
  <c r="J1565" i="1"/>
  <c r="J1568" i="1"/>
  <c r="H1571" i="1"/>
  <c r="J1574" i="1"/>
  <c r="H1577" i="1"/>
  <c r="J1580" i="1"/>
  <c r="D648" i="4"/>
  <c r="D12" i="5"/>
  <c r="D135" i="5"/>
  <c r="D129" i="6"/>
  <c r="E6" i="7"/>
  <c r="B296" i="9"/>
  <c r="B232" i="9"/>
  <c r="F118" i="6"/>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F647" i="4" l="1"/>
  <c r="H641" i="1"/>
  <c r="B207" i="9"/>
  <c r="E360" i="4"/>
  <c r="D368" i="1"/>
  <c r="H24" i="9"/>
  <c r="F153" i="4"/>
  <c r="E152" i="4"/>
  <c r="E299" i="4" s="1"/>
  <c r="G24" i="9"/>
  <c r="G149" i="1"/>
  <c r="I30" i="3"/>
  <c r="D299" i="4"/>
  <c r="H18" i="3"/>
  <c r="C148" i="1"/>
  <c r="F251" i="5"/>
  <c r="H25" i="3"/>
  <c r="C1255" i="1"/>
  <c r="F129" i="6"/>
  <c r="C1525" i="1"/>
  <c r="F274" i="5"/>
  <c r="C1278" i="1"/>
  <c r="F82" i="4"/>
  <c r="C78" i="1"/>
  <c r="F255" i="5"/>
  <c r="C1259" i="1"/>
  <c r="F70" i="5"/>
  <c r="D69" i="5"/>
  <c r="C1075" i="1"/>
  <c r="F140" i="4"/>
  <c r="C136" i="1"/>
  <c r="F88" i="5"/>
  <c r="C1093" i="1"/>
  <c r="E640" i="4"/>
  <c r="D634" i="1" s="1"/>
  <c r="D529" i="1"/>
  <c r="I40" i="3"/>
  <c r="C1622" i="1"/>
  <c r="I31" i="3"/>
  <c r="D1537" i="1"/>
  <c r="F373" i="4"/>
  <c r="C368" i="1"/>
  <c r="F230" i="4"/>
  <c r="C226" i="1"/>
  <c r="F491" i="4"/>
  <c r="C485" i="1"/>
  <c r="E176" i="5"/>
  <c r="D1180" i="1" s="1"/>
  <c r="I24" i="3"/>
  <c r="D1181" i="1"/>
  <c r="F12" i="5"/>
  <c r="D7" i="5"/>
  <c r="C1017" i="1"/>
  <c r="G339" i="9"/>
  <c r="E339" i="9" s="1"/>
  <c r="B339" i="9" s="1"/>
  <c r="C1223" i="1"/>
  <c r="F309" i="4"/>
  <c r="D308" i="4"/>
  <c r="C304" i="1"/>
  <c r="F114" i="6"/>
  <c r="C1510" i="1"/>
  <c r="H30" i="3"/>
  <c r="F597" i="4"/>
  <c r="C591" i="1"/>
  <c r="G346" i="9"/>
  <c r="E346" i="9" s="1"/>
  <c r="C1538" i="1"/>
  <c r="H33" i="3"/>
  <c r="F135" i="5"/>
  <c r="C1140" i="1"/>
  <c r="E6" i="4"/>
  <c r="D3" i="1"/>
  <c r="F228" i="9"/>
  <c r="B228" i="9" s="1"/>
  <c r="E309" i="9"/>
  <c r="B309" i="9" s="1"/>
  <c r="F648" i="4"/>
  <c r="C642" i="1"/>
  <c r="G642" i="1" s="1"/>
  <c r="F262" i="4"/>
  <c r="C258" i="1"/>
  <c r="F49" i="4"/>
  <c r="C45" i="1"/>
  <c r="F584" i="4"/>
  <c r="C578" i="1"/>
  <c r="F43" i="4"/>
  <c r="C39" i="1"/>
  <c r="F479" i="4"/>
  <c r="C473" i="1"/>
  <c r="F7" i="4"/>
  <c r="D6" i="4"/>
  <c r="C3" i="1"/>
  <c r="H642" i="1"/>
  <c r="F361" i="4"/>
  <c r="D360" i="4"/>
  <c r="C356" i="1"/>
  <c r="F321" i="4"/>
  <c r="C316" i="1"/>
  <c r="F35" i="6"/>
  <c r="H28" i="3"/>
  <c r="C1431" i="1"/>
  <c r="F164" i="4"/>
  <c r="C160" i="1"/>
  <c r="F571" i="4"/>
  <c r="C565" i="1"/>
  <c r="I23" i="3"/>
  <c r="D1074" i="1"/>
  <c r="F629" i="4"/>
  <c r="C623" i="1"/>
  <c r="D1255" i="1"/>
  <c r="I25" i="3"/>
  <c r="F466" i="4"/>
  <c r="C460" i="1"/>
  <c r="E5" i="7"/>
  <c r="D1539" i="1"/>
  <c r="G1539" i="1" s="1"/>
  <c r="C1401" i="1"/>
  <c r="H27" i="3"/>
  <c r="F89" i="6"/>
  <c r="C1485" i="1"/>
  <c r="F177" i="5"/>
  <c r="H24" i="3"/>
  <c r="D176" i="5"/>
  <c r="C1181" i="1"/>
  <c r="F536" i="4"/>
  <c r="D535" i="4"/>
  <c r="C530" i="1"/>
  <c r="F431" i="4"/>
  <c r="D430" i="4"/>
  <c r="C425" i="1"/>
  <c r="E6" i="5"/>
  <c r="K1481" i="9"/>
  <c r="G344" i="9"/>
  <c r="E344" i="9" s="1"/>
  <c r="B344" i="9" s="1"/>
  <c r="I39" i="3"/>
  <c r="C1621" i="1"/>
  <c r="G343" i="9"/>
  <c r="E343" i="9" s="1"/>
  <c r="F141" i="6"/>
  <c r="H31" i="3"/>
  <c r="C1537" i="1"/>
  <c r="G348" i="9"/>
  <c r="E348"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24" i="9" l="1"/>
  <c r="B24" i="9" s="1"/>
  <c r="D355" i="1"/>
  <c r="E417" i="4"/>
  <c r="D412" i="1" s="1"/>
  <c r="E418" i="4"/>
  <c r="D413" i="1" s="1"/>
  <c r="F152" i="4"/>
  <c r="D148" i="1"/>
  <c r="G148" i="1" s="1"/>
  <c r="I18" i="3"/>
  <c r="H565" i="1"/>
  <c r="G565" i="1"/>
  <c r="H258" i="1"/>
  <c r="G258" i="1"/>
  <c r="H1259" i="1"/>
  <c r="G1259" i="1"/>
  <c r="G1401" i="1"/>
  <c r="H1401" i="1"/>
  <c r="D417" i="4"/>
  <c r="C303" i="1"/>
  <c r="F308" i="4"/>
  <c r="D639" i="4"/>
  <c r="C424" i="1"/>
  <c r="F430" i="4"/>
  <c r="D640" i="4"/>
  <c r="C529" i="1"/>
  <c r="F535" i="4"/>
  <c r="H1485" i="1"/>
  <c r="G1485" i="1"/>
  <c r="H460" i="1"/>
  <c r="G460" i="1"/>
  <c r="H1431" i="1"/>
  <c r="G1431" i="1"/>
  <c r="D418" i="4"/>
  <c r="C355" i="1"/>
  <c r="F360" i="4"/>
  <c r="H473" i="1"/>
  <c r="G473" i="1"/>
  <c r="H45" i="1"/>
  <c r="G45" i="1"/>
  <c r="H1510" i="1"/>
  <c r="G1510" i="1"/>
  <c r="F69" i="5"/>
  <c r="C1074" i="1"/>
  <c r="H23" i="3"/>
  <c r="H1278" i="1"/>
  <c r="G1278" i="1"/>
  <c r="H39" i="1"/>
  <c r="G39" i="1"/>
  <c r="H304" i="1"/>
  <c r="G304" i="1"/>
  <c r="H1525" i="1"/>
  <c r="G1525" i="1"/>
  <c r="F176" i="5"/>
  <c r="C1180" i="1"/>
  <c r="H316" i="1"/>
  <c r="G316" i="1"/>
  <c r="H3" i="1"/>
  <c r="G3" i="1"/>
  <c r="H591" i="1"/>
  <c r="G591" i="1"/>
  <c r="H226" i="1"/>
  <c r="G226" i="1"/>
  <c r="G1538" i="1"/>
  <c r="H1017" i="1"/>
  <c r="G1017" i="1"/>
  <c r="H485" i="1"/>
  <c r="G485" i="1"/>
  <c r="H1093" i="1"/>
  <c r="G1093" i="1"/>
  <c r="H1181" i="1"/>
  <c r="G1181" i="1"/>
  <c r="F7" i="5"/>
  <c r="H22" i="3"/>
  <c r="D6" i="5"/>
  <c r="C1012" i="1"/>
  <c r="H299" i="9"/>
  <c r="D1011" i="1"/>
  <c r="D295" i="1"/>
  <c r="E423" i="4"/>
  <c r="E301" i="4"/>
  <c r="D297" i="1" s="1"/>
  <c r="H623" i="1"/>
  <c r="G623" i="1"/>
  <c r="H160" i="1"/>
  <c r="G160" i="1"/>
  <c r="H17" i="3"/>
  <c r="C2" i="1"/>
  <c r="D422" i="4"/>
  <c r="D300" i="4"/>
  <c r="F6" i="4"/>
  <c r="H578" i="1"/>
  <c r="G578" i="1"/>
  <c r="H1140" i="1"/>
  <c r="G1140" i="1"/>
  <c r="H78" i="1"/>
  <c r="G78" i="1"/>
  <c r="H1539" i="1"/>
  <c r="B346" i="9"/>
  <c r="E345" i="9"/>
  <c r="I10" i="3" s="1"/>
  <c r="I17" i="3"/>
  <c r="D2" i="1"/>
  <c r="E422" i="4"/>
  <c r="E300" i="4"/>
  <c r="D296" i="1" s="1"/>
  <c r="H1622" i="1"/>
  <c r="G1622" i="1"/>
  <c r="H136" i="1"/>
  <c r="G136" i="1"/>
  <c r="H425" i="1"/>
  <c r="G425" i="1"/>
  <c r="H530" i="1"/>
  <c r="G530" i="1"/>
  <c r="I33" i="3"/>
  <c r="D1538" i="1"/>
  <c r="H1538" i="1" s="1"/>
  <c r="H356" i="1"/>
  <c r="G356" i="1"/>
  <c r="H1223" i="1"/>
  <c r="G1223" i="1"/>
  <c r="H368" i="1"/>
  <c r="G368" i="1"/>
  <c r="H1075" i="1"/>
  <c r="G1075" i="1"/>
  <c r="H1255" i="1"/>
  <c r="G1255" i="1"/>
  <c r="C295" i="1"/>
  <c r="F299" i="4"/>
  <c r="D301" i="4"/>
  <c r="D423" i="4"/>
  <c r="B348" i="9"/>
  <c r="E347" i="9"/>
  <c r="H1537" i="1"/>
  <c r="G1537" i="1"/>
  <c r="H9" i="3"/>
  <c r="B343" i="9"/>
  <c r="E342" i="9"/>
  <c r="H1621" i="1"/>
  <c r="G1621" i="1"/>
  <c r="H11" i="3"/>
  <c r="H148" i="1" l="1"/>
  <c r="C417" i="1"/>
  <c r="D643" i="4"/>
  <c r="D424" i="4"/>
  <c r="F422" i="4"/>
  <c r="H1012" i="1"/>
  <c r="G1012" i="1"/>
  <c r="H355" i="1"/>
  <c r="G355" i="1"/>
  <c r="H424" i="1"/>
  <c r="G424" i="1"/>
  <c r="G20" i="9"/>
  <c r="F423" i="4"/>
  <c r="C418" i="1"/>
  <c r="D644" i="4"/>
  <c r="D425" i="4"/>
  <c r="H2" i="1"/>
  <c r="G2" i="1"/>
  <c r="C1011" i="1"/>
  <c r="G299" i="9"/>
  <c r="E299" i="9" s="1"/>
  <c r="F6" i="5"/>
  <c r="G306" i="9"/>
  <c r="E306" i="9" s="1"/>
  <c r="B306" i="9" s="1"/>
  <c r="F418" i="4"/>
  <c r="C413" i="1"/>
  <c r="F639" i="4"/>
  <c r="C633" i="1"/>
  <c r="H20" i="9"/>
  <c r="E425" i="4"/>
  <c r="D420" i="1" s="1"/>
  <c r="D418" i="1"/>
  <c r="E644" i="4"/>
  <c r="H1074" i="1"/>
  <c r="G1074" i="1"/>
  <c r="H529" i="1"/>
  <c r="G529" i="1"/>
  <c r="H303" i="1"/>
  <c r="G303" i="1"/>
  <c r="F301" i="4"/>
  <c r="C297" i="1"/>
  <c r="H295" i="1"/>
  <c r="G295" i="1"/>
  <c r="E643" i="4"/>
  <c r="E424" i="4"/>
  <c r="D419" i="1" s="1"/>
  <c r="D417" i="1"/>
  <c r="H1180" i="1"/>
  <c r="G1180" i="1"/>
  <c r="F640" i="4"/>
  <c r="C634" i="1"/>
  <c r="F417" i="4"/>
  <c r="C412" i="1"/>
  <c r="C296" i="1"/>
  <c r="F300" i="4"/>
  <c r="N3" i="9"/>
  <c r="I11" i="3"/>
  <c r="K3" i="9"/>
  <c r="I9" i="3"/>
  <c r="H412" i="1" l="1"/>
  <c r="G412" i="1"/>
  <c r="H8" i="3"/>
  <c r="M3" i="9" s="1"/>
  <c r="G1011" i="1"/>
  <c r="H1011" i="1"/>
  <c r="B299" i="9"/>
  <c r="H417" i="1"/>
  <c r="G417" i="1"/>
  <c r="D638" i="1"/>
  <c r="E646" i="4"/>
  <c r="H413" i="1"/>
  <c r="G413" i="1"/>
  <c r="E20" i="9"/>
  <c r="B20" i="9" s="1"/>
  <c r="G296" i="1"/>
  <c r="H296" i="1"/>
  <c r="H297" i="1"/>
  <c r="G297" i="1"/>
  <c r="H633" i="1"/>
  <c r="G633" i="1"/>
  <c r="G418" i="1"/>
  <c r="H418" i="1"/>
  <c r="H634" i="1"/>
  <c r="G634" i="1"/>
  <c r="D637" i="1"/>
  <c r="E645" i="4"/>
  <c r="F425" i="4"/>
  <c r="C420" i="1"/>
  <c r="F424" i="4"/>
  <c r="C419" i="1"/>
  <c r="D646" i="4"/>
  <c r="F644" i="4"/>
  <c r="C638" i="1"/>
  <c r="F643" i="4"/>
  <c r="D645" i="4"/>
  <c r="C637" i="1"/>
  <c r="D650" i="4" l="1"/>
  <c r="C640" i="1"/>
  <c r="F646" i="4"/>
  <c r="C639" i="1"/>
  <c r="D649" i="4"/>
  <c r="F645" i="4"/>
  <c r="E650" i="4"/>
  <c r="D640" i="1"/>
  <c r="H334" i="9"/>
  <c r="G334" i="9"/>
  <c r="G637" i="1"/>
  <c r="H637" i="1"/>
  <c r="H419" i="1"/>
  <c r="G419" i="1"/>
  <c r="H420" i="1"/>
  <c r="G420" i="1"/>
  <c r="G638" i="1"/>
  <c r="H638" i="1"/>
  <c r="D639" i="1"/>
  <c r="E649" i="4"/>
  <c r="I20" i="3" l="1"/>
  <c r="D644" i="1"/>
  <c r="H20" i="3"/>
  <c r="C644" i="1"/>
  <c r="F650" i="4"/>
  <c r="H19" i="3"/>
  <c r="C643" i="1"/>
  <c r="F649" i="4"/>
  <c r="G297" i="9"/>
  <c r="E297" i="9" s="1"/>
  <c r="B297" i="9" s="1"/>
  <c r="E334" i="9"/>
  <c r="H639" i="1"/>
  <c r="G639" i="1"/>
  <c r="I19" i="3"/>
  <c r="D643" i="1"/>
  <c r="H640" i="1"/>
  <c r="G640" i="1"/>
  <c r="B334" i="9" l="1"/>
  <c r="E298" i="9"/>
  <c r="I8" i="3" s="1"/>
  <c r="H644" i="1"/>
  <c r="G644" i="1"/>
  <c r="H643" i="1"/>
  <c r="G643" i="1"/>
  <c r="H7" i="3"/>
  <c r="J3" i="9" s="1"/>
  <c r="G295" i="9" s="1"/>
  <c r="J13" i="9" l="1"/>
  <c r="I7" i="9"/>
  <c r="H295" i="9"/>
  <c r="E295" i="9" s="1"/>
  <c r="I13" i="9"/>
  <c r="K8" i="9"/>
  <c r="H22" i="9"/>
  <c r="G22" i="9"/>
  <c r="G17" i="9"/>
  <c r="L15" i="9"/>
  <c r="K12" i="9"/>
  <c r="K10" i="9"/>
  <c r="J8" i="9"/>
  <c r="J6" i="9"/>
  <c r="G18" i="9"/>
  <c r="I17" i="9"/>
  <c r="G16" i="9"/>
  <c r="J11" i="9"/>
  <c r="I9" i="9"/>
  <c r="I5" i="9"/>
  <c r="H17" i="9"/>
  <c r="I11" i="9"/>
  <c r="H21" i="9"/>
  <c r="H15" i="9"/>
  <c r="J12" i="9"/>
  <c r="I8" i="9"/>
  <c r="I6" i="9"/>
  <c r="H18" i="9"/>
  <c r="G21" i="9"/>
  <c r="L16" i="9"/>
  <c r="G15" i="9"/>
  <c r="I12" i="9"/>
  <c r="K9" i="9"/>
  <c r="K7" i="9"/>
  <c r="K5" i="9"/>
  <c r="L293" i="9"/>
  <c r="F293" i="9" s="1"/>
  <c r="B293" i="9" s="1"/>
  <c r="M15" i="9"/>
  <c r="K6" i="9"/>
  <c r="M16" i="9"/>
  <c r="J10" i="9"/>
  <c r="J17" i="9"/>
  <c r="H16" i="9"/>
  <c r="K13" i="9"/>
  <c r="K11" i="9"/>
  <c r="J9" i="9"/>
  <c r="J7" i="9"/>
  <c r="J5" i="9"/>
  <c r="F23" i="9"/>
  <c r="E7" i="9" l="1"/>
  <c r="B7" i="9" s="1"/>
  <c r="E15" i="9"/>
  <c r="E22" i="9"/>
  <c r="B22" i="9" s="1"/>
  <c r="E21" i="9"/>
  <c r="B21" i="9" s="1"/>
  <c r="F15" i="9"/>
  <c r="E12" i="9"/>
  <c r="B12" i="9" s="1"/>
  <c r="E16" i="9"/>
  <c r="E10" i="9"/>
  <c r="B10" i="9" s="1"/>
  <c r="F16" i="9"/>
  <c r="E17" i="9"/>
  <c r="B17" i="9" s="1"/>
  <c r="E8" i="9"/>
  <c r="B8" i="9" s="1"/>
  <c r="E9" i="9"/>
  <c r="B9" i="9" s="1"/>
  <c r="E11" i="9"/>
  <c r="B11" i="9" s="1"/>
  <c r="E5" i="9"/>
  <c r="B5" i="9" s="1"/>
  <c r="E13" i="9"/>
  <c r="B13" i="9" s="1"/>
  <c r="E6" i="9"/>
  <c r="B6" i="9" s="1"/>
  <c r="B295" i="9"/>
  <c r="E23" i="9"/>
  <c r="I7" i="3" s="1"/>
  <c r="E18" i="9"/>
  <c r="B18" i="9" s="1"/>
  <c r="F14" i="9" l="1"/>
  <c r="F3" i="9" s="1"/>
  <c r="B15" i="9"/>
  <c r="B16" i="9"/>
  <c r="E4" i="9"/>
  <c r="E14" i="9"/>
  <c r="I13" i="3" s="1"/>
  <c r="E3" i="9" l="1"/>
</calcChain>
</file>

<file path=xl/sharedStrings.xml><?xml version="1.0" encoding="utf-8"?>
<sst xmlns="http://schemas.openxmlformats.org/spreadsheetml/2006/main" count="4733" uniqueCount="3656">
  <si>
    <t>Obveznik:</t>
  </si>
  <si>
    <t>17013 - SREDNJA ŠKOLA ZABOK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</si>
  <si>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</si>
  <si>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</si>
  <si>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</si>
  <si>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</si>
  <si>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</si>
  <si>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</si>
  <si>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</si>
  <si>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</si>
  <si>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</si>
  <si>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</si>
  <si>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</si>
  <si>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</si>
  <si>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</si>
  <si>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</si>
  <si>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</si>
  <si>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</si>
  <si>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</si>
  <si>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</si>
  <si>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</si>
  <si>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</si>
  <si>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</si>
  <si>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</si>
  <si>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</si>
  <si>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</si>
  <si>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</si>
  <si>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</si>
  <si>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</si>
  <si>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</si>
  <si>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</si>
  <si>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</si>
  <si>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</si>
  <si>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</si>
  <si>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</si>
  <si>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</si>
  <si>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</si>
  <si>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</si>
  <si>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</si>
  <si>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</si>
  <si>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</si>
  <si>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</si>
  <si>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</si>
  <si>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</si>
  <si>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</si>
  <si>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</si>
  <si>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</si>
  <si>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</si>
  <si>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</si>
  <si>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</si>
  <si>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</si>
  <si>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</si>
  <si>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</si>
  <si>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</si>
  <si>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</si>
  <si>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</si>
  <si>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</si>
  <si>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</si>
  <si>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</si>
  <si>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</si>
  <si>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</si>
  <si>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</si>
  <si>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</si>
  <si>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</si>
  <si>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</si>
  <si>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</si>
  <si>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</si>
  <si>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</si>
  <si>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</si>
  <si>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</si>
  <si>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</si>
  <si>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</si>
  <si>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</si>
  <si>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</si>
  <si>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</si>
  <si>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</si>
  <si>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</si>
  <si>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</si>
  <si>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</si>
  <si>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</si>
  <si>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</si>
  <si>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</si>
  <si>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</si>
  <si>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</si>
  <si>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</si>
  <si>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</si>
  <si>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</si>
  <si>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</si>
  <si>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</si>
  <si>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</si>
  <si>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</si>
  <si>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</si>
  <si>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</si>
  <si>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</si>
  <si>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</si>
  <si>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</si>
  <si>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</si>
  <si>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</si>
  <si>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</si>
  <si>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</si>
  <si>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</si>
  <si>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</si>
  <si>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</si>
  <si>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</si>
  <si>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</si>
  <si>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</si>
  <si>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</si>
  <si>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</si>
  <si>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</si>
  <si>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</si>
  <si>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</si>
  <si>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</si>
  <si>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</si>
  <si>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</si>
  <si>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</si>
  <si>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</si>
  <si>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</si>
  <si>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</si>
  <si>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</si>
  <si>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</si>
  <si>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</si>
  <si>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</si>
  <si>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</si>
  <si>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</si>
  <si>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</si>
  <si>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</si>
  <si>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</si>
  <si>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</si>
  <si>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</si>
  <si>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</si>
  <si>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</si>
  <si>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</si>
  <si>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</si>
  <si>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</si>
  <si>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</si>
  <si>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</si>
  <si>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</si>
  <si>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</si>
  <si>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</si>
  <si>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</si>
  <si>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</si>
  <si>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</si>
  <si>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</si>
  <si>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</si>
  <si>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</si>
  <si>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</si>
  <si>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</si>
  <si>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</si>
  <si>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</si>
  <si>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</si>
  <si>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</si>
  <si>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</si>
  <si>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</si>
  <si>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</si>
  <si>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</si>
  <si>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</si>
  <si>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</si>
  <si>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</si>
  <si>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</si>
  <si>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</si>
  <si>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</si>
  <si>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</si>
  <si>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</si>
  <si>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</si>
  <si>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</si>
  <si>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</si>
  <si>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</si>
  <si>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</si>
  <si>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</si>
  <si>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</si>
  <si>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</si>
  <si>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</si>
  <si>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</si>
  <si>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</si>
  <si>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</si>
  <si>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</si>
  <si>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</si>
  <si>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</si>
  <si>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</si>
  <si>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</si>
  <si>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</si>
  <si>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</si>
  <si>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</si>
  <si>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</si>
  <si>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</si>
  <si>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</si>
  <si>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</si>
  <si>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</si>
  <si>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</si>
  <si>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</si>
  <si>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</si>
  <si>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</si>
  <si>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</si>
  <si>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</si>
  <si>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</si>
  <si>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</si>
  <si>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</si>
  <si>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</si>
  <si>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</si>
  <si>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</si>
  <si>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</si>
  <si>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</si>
  <si>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</si>
  <si>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</si>
  <si>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</si>
  <si>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</si>
  <si>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</si>
  <si>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</si>
  <si>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</si>
  <si>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</si>
  <si>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</si>
  <si>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</si>
  <si>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</si>
  <si>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</si>
  <si>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</si>
  <si>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</si>
  <si>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</si>
  <si>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</si>
  <si>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</si>
  <si>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</si>
  <si>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</si>
  <si>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</si>
  <si>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</si>
  <si>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</si>
  <si>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</si>
  <si>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</si>
  <si>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</si>
  <si>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</si>
  <si>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</si>
  <si>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</si>
  <si>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</si>
  <si>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</si>
  <si>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</si>
  <si>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</si>
  <si>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</si>
  <si>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</si>
  <si>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</si>
  <si>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</si>
  <si>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</si>
  <si>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</si>
  <si>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</si>
  <si>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</si>
  <si>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</si>
  <si>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</si>
  <si>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</si>
  <si>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</si>
  <si>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</si>
  <si>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</si>
  <si>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</si>
  <si>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</si>
  <si>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</si>
  <si>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</si>
  <si>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</si>
  <si>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</si>
  <si>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</si>
  <si>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</si>
  <si>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</si>
  <si>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</si>
  <si>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</si>
  <si>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</si>
  <si>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</si>
  <si>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</si>
  <si>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</si>
  <si>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</si>
  <si>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</si>
  <si>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</si>
  <si>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</si>
  <si>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</si>
  <si>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</si>
  <si>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</si>
  <si>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</si>
  <si>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</si>
  <si>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</si>
  <si>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</si>
  <si>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</si>
  <si>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</si>
  <si>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</si>
  <si>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</si>
  <si>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</si>
  <si>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</si>
  <si>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</si>
  <si>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</si>
  <si>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</si>
  <si>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</si>
  <si>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</si>
  <si>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</si>
  <si>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</si>
  <si>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</si>
  <si>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</si>
  <si>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</si>
  <si>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</si>
  <si>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</si>
  <si>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</si>
  <si>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</si>
  <si>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</si>
  <si>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</si>
  <si>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</si>
  <si>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</si>
  <si>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</si>
  <si>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</si>
  <si>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</si>
  <si>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</si>
  <si>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</si>
  <si>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</si>
  <si>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</si>
  <si>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</si>
  <si>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</si>
  <si>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</si>
  <si>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</si>
  <si>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</si>
  <si>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</si>
  <si>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</si>
  <si>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</si>
  <si>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</si>
  <si>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</si>
  <si>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</si>
  <si>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</si>
  <si>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</si>
  <si>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</si>
  <si>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</si>
  <si>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</si>
  <si>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</si>
  <si>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</si>
  <si>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</si>
  <si>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</si>
  <si>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</si>
  <si>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</si>
  <si>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</si>
  <si>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</si>
  <si>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</si>
  <si>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</si>
  <si>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</si>
  <si>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</si>
  <si>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</si>
  <si>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</si>
  <si>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</si>
  <si>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</si>
  <si>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</si>
  <si>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</si>
  <si>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</si>
  <si>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</si>
  <si>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</si>
  <si>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</si>
  <si>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</si>
  <si>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</si>
  <si>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</si>
  <si>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</si>
  <si>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</si>
  <si>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</si>
  <si>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</si>
  <si>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</si>
  <si>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</si>
  <si>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</si>
  <si>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</si>
  <si>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</si>
  <si>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</si>
  <si>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</si>
  <si>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</si>
  <si>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</si>
  <si>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</si>
  <si>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</si>
  <si>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</si>
  <si>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</si>
  <si>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</si>
  <si>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</si>
  <si>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</si>
  <si>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</si>
  <si>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</si>
  <si>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</si>
  <si>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</si>
  <si>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</si>
  <si>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</si>
  <si>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</si>
  <si>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</si>
  <si>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</si>
  <si>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</si>
  <si>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</si>
  <si>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</si>
  <si>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</si>
  <si>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</si>
  <si>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</si>
  <si>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</si>
  <si>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</si>
  <si>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</si>
  <si>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</si>
  <si>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</si>
  <si>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</si>
  <si>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</si>
  <si>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</si>
  <si>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</si>
  <si>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</si>
  <si>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</si>
  <si>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</si>
  <si>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</si>
  <si>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</si>
  <si>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</si>
  <si>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</si>
  <si>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</si>
  <si>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</si>
  <si>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</si>
  <si>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</si>
  <si>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</si>
  <si>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</si>
  <si>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</si>
  <si>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</si>
  <si>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</si>
  <si>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</si>
  <si>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</si>
  <si>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</si>
  <si>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</si>
  <si>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</si>
  <si>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</si>
  <si>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</si>
  <si>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</si>
  <si>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</si>
  <si>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</si>
  <si>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</si>
  <si>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</si>
  <si>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</si>
  <si>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</si>
  <si>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</si>
  <si>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</si>
  <si>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</si>
  <si>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</si>
  <si>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</si>
  <si>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</si>
  <si>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</si>
  <si>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</si>
  <si>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</si>
  <si>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</si>
  <si>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</si>
  <si>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</si>
  <si>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</si>
  <si>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</si>
  <si>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</si>
  <si>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</si>
  <si>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</si>
  <si>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</si>
  <si>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</si>
  <si>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</si>
  <si>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</si>
  <si>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</si>
  <si>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</si>
  <si>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</si>
  <si>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</si>
  <si>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</si>
  <si>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</si>
  <si>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</si>
  <si>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</si>
  <si>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</si>
  <si>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</si>
  <si>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</si>
  <si>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</si>
  <si>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</si>
  <si>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</si>
  <si>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</si>
  <si>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</si>
  <si>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</si>
  <si>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</si>
  <si>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</si>
  <si>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</si>
  <si>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</si>
  <si>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</si>
  <si>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</si>
  <si>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</si>
  <si>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</si>
  <si>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</si>
  <si>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</si>
  <si>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</si>
  <si>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</si>
  <si>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</si>
  <si>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</si>
  <si>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</si>
  <si>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</si>
  <si>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</si>
  <si>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</si>
  <si>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</si>
  <si>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</si>
  <si>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</si>
  <si>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</si>
  <si>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</si>
  <si>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</si>
  <si>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</si>
  <si>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</si>
  <si>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</si>
  <si>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</si>
  <si>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</si>
  <si>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</si>
  <si>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</si>
  <si>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</si>
  <si>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</si>
  <si>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</si>
  <si>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</si>
  <si>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</si>
  <si>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</si>
  <si>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</si>
  <si>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</si>
  <si>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</si>
  <si>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</si>
  <si>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</si>
  <si>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</si>
  <si>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</si>
  <si>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</si>
  <si>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</si>
  <si>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</si>
  <si>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</si>
  <si>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</si>
  <si>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</si>
  <si>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</si>
  <si>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</si>
  <si>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</si>
  <si>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</si>
  <si>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</si>
  <si>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</si>
  <si>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</si>
  <si>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</si>
  <si>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</si>
  <si>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</si>
  <si>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</si>
  <si>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</si>
  <si>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</si>
  <si>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</si>
  <si>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</si>
  <si>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</si>
  <si>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</si>
  <si>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</si>
  <si>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</si>
  <si>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</si>
  <si>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</si>
  <si>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</si>
  <si>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</si>
  <si>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</si>
  <si>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</si>
  <si>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</si>
  <si>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</si>
  <si>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</si>
  <si>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</si>
  <si>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</si>
  <si>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</si>
  <si>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</si>
  <si>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</si>
  <si>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</si>
  <si>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</si>
  <si>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</si>
  <si>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</si>
  <si>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</si>
  <si>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</si>
  <si>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</si>
  <si>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</si>
  <si>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</si>
  <si>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</si>
  <si>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</si>
  <si>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</si>
  <si>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</si>
  <si>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</si>
  <si>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</si>
  <si>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</si>
  <si>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</si>
  <si>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</si>
  <si>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</si>
  <si>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</si>
  <si>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</si>
  <si>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</si>
  <si>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</si>
  <si>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</si>
  <si>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</si>
  <si>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</si>
  <si>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</si>
  <si>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</si>
  <si>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</si>
  <si>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</si>
  <si>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</si>
  <si>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</si>
  <si>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</si>
  <si>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</si>
  <si>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</si>
  <si>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</si>
  <si>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</si>
  <si>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</si>
  <si>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</si>
  <si>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</si>
  <si>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</si>
  <si>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</si>
  <si>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</si>
  <si>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</si>
  <si>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</si>
  <si>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</si>
  <si>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</si>
  <si>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</si>
  <si>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</si>
  <si>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</si>
  <si>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</si>
  <si>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</si>
  <si>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</si>
  <si>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</si>
  <si>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</si>
  <si>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</si>
  <si>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</si>
  <si>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</si>
  <si>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</si>
  <si>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</si>
  <si>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</si>
  <si>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</si>
  <si>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</si>
  <si>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</si>
  <si>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</si>
  <si>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</si>
  <si>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</si>
  <si>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</si>
  <si>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</si>
  <si>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</si>
  <si>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</si>
  <si>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</si>
  <si>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</si>
  <si>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</si>
  <si>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</si>
  <si>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</si>
  <si>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</si>
  <si>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</si>
  <si>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</si>
  <si>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</si>
  <si>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</si>
  <si>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</si>
  <si>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</si>
  <si>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</si>
  <si>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</si>
  <si>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</si>
  <si>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</si>
  <si>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</si>
  <si>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</si>
  <si>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</si>
  <si>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</si>
  <si>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</si>
  <si>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</si>
  <si>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</si>
  <si>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</si>
  <si>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</si>
  <si>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</si>
  <si>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</si>
  <si>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</si>
  <si>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</si>
  <si>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</si>
  <si>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</si>
  <si>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</si>
  <si>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</si>
  <si>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</si>
  <si>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</si>
  <si>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</si>
  <si>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</si>
  <si>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</si>
  <si>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</si>
  <si>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</si>
  <si>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</si>
  <si>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</si>
  <si>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</si>
  <si>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</si>
  <si>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</si>
  <si>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</si>
  <si>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</si>
  <si>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</si>
  <si>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</si>
  <si>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</si>
  <si>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</si>
  <si>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</si>
  <si>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</si>
  <si>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</si>
  <si>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</si>
  <si>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</si>
  <si>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</si>
  <si>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</si>
  <si>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</si>
  <si>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</si>
  <si>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</si>
  <si>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</si>
  <si>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</si>
  <si>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</si>
  <si>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</si>
  <si>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</si>
  <si>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</si>
  <si>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</si>
  <si>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</si>
  <si>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</si>
  <si>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</si>
  <si>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</si>
  <si>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</si>
  <si>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</si>
  <si>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</si>
  <si>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</si>
  <si>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</si>
  <si>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</si>
  <si>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</si>
  <si>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</si>
  <si>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</si>
  <si>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</si>
  <si>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</si>
  <si>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</si>
  <si>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</si>
  <si>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</si>
  <si>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</si>
  <si>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</si>
  <si>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</si>
  <si>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</si>
  <si>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</si>
  <si>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</si>
  <si>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</si>
  <si>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</si>
  <si>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</si>
  <si>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</si>
  <si>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</si>
  <si>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</si>
  <si>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</si>
  <si>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</si>
  <si>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</si>
  <si>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</si>
  <si>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</si>
  <si>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</si>
  <si>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</si>
  <si>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</si>
  <si>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</si>
  <si>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</si>
  <si>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</si>
  <si>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</si>
  <si>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</si>
  <si>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</si>
  <si>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</si>
  <si>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</si>
  <si>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</si>
  <si>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</si>
  <si>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</si>
  <si>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</si>
  <si>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</si>
  <si>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</si>
  <si>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</si>
  <si>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</si>
  <si>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</si>
  <si>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</si>
  <si>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</si>
  <si>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</si>
  <si>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</si>
  <si>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</si>
  <si>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</si>
  <si>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</si>
  <si>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</si>
  <si>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</si>
  <si>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</si>
  <si>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</si>
  <si>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</si>
  <si>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</si>
  <si>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</si>
  <si>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</si>
  <si>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</si>
  <si>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</si>
  <si>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</si>
  <si>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</si>
  <si>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</si>
  <si>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</si>
  <si>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</si>
  <si>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</si>
  <si>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</si>
  <si>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</si>
  <si>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</si>
  <si>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</si>
  <si>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</si>
  <si>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</si>
  <si>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</si>
  <si>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</si>
  <si>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</si>
  <si>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</si>
  <si>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</si>
  <si>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</si>
  <si>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</si>
  <si>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</si>
  <si>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</si>
  <si>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</si>
  <si>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</si>
  <si>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</si>
  <si>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</si>
  <si>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</si>
  <si>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</si>
  <si>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</si>
  <si>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</si>
  <si>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</si>
  <si>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</si>
  <si>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</si>
  <si>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</si>
  <si>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</si>
  <si>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</si>
  <si>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</si>
  <si>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</si>
  <si>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</si>
  <si>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</si>
  <si>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</si>
  <si>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</si>
  <si>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</si>
  <si>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</si>
  <si>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</si>
  <si>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</si>
  <si>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</si>
  <si>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</si>
  <si>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</si>
  <si>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</si>
  <si>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</si>
  <si>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</si>
  <si>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</si>
  <si>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</si>
  <si>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</si>
  <si>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</si>
  <si>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</si>
  <si>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</si>
  <si>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</si>
  <si>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</si>
  <si>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</si>
  <si>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</si>
  <si>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</si>
  <si>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</si>
  <si>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</si>
  <si>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</si>
  <si>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</si>
  <si>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</si>
  <si>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</si>
  <si>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</si>
  <si>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</si>
  <si>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</si>
  <si>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</si>
  <si>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</si>
  <si>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</si>
  <si>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</si>
  <si>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</si>
  <si>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</si>
  <si>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</si>
  <si>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</si>
  <si>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</si>
  <si>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</si>
  <si>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</si>
  <si>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</si>
  <si>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</si>
  <si>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</si>
  <si>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</si>
  <si>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</si>
  <si>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</si>
  <si>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</si>
  <si>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</si>
  <si>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</si>
  <si>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</si>
  <si>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</si>
  <si>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</si>
  <si>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</si>
  <si>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</si>
  <si>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</si>
  <si>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</si>
  <si>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</si>
  <si>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</si>
  <si>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</si>
  <si>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</si>
  <si>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</si>
  <si>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</si>
  <si>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</si>
  <si>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</si>
  <si>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</si>
  <si>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</si>
  <si>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</si>
  <si>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</si>
  <si>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</si>
  <si>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</si>
  <si>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</si>
  <si>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</si>
  <si>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</si>
  <si>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</si>
  <si>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</si>
  <si>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</si>
  <si>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</si>
  <si>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</si>
  <si>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</si>
  <si>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</si>
  <si>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</si>
  <si>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</si>
  <si>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</si>
  <si>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</si>
  <si>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</si>
  <si>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</si>
  <si>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</si>
  <si>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</si>
  <si>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</si>
  <si>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</si>
  <si>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</si>
  <si>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</si>
  <si>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</si>
  <si>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</si>
  <si>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</si>
  <si>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</si>
  <si>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</si>
  <si>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</si>
  <si>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</si>
  <si>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</si>
  <si>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</si>
  <si>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</si>
  <si>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</si>
  <si>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</si>
  <si>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</si>
  <si>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</si>
  <si>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</si>
  <si>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</si>
  <si>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</si>
  <si>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</si>
  <si>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</si>
  <si>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</si>
  <si>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</si>
  <si>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</si>
  <si>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</si>
  <si>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</si>
  <si>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</si>
  <si>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</si>
  <si>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</si>
  <si>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</si>
  <si>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</si>
  <si>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</si>
  <si>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</si>
  <si>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</si>
  <si>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</si>
  <si>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</si>
  <si>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</si>
  <si>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</si>
  <si>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</si>
  <si>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</si>
  <si>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</si>
  <si>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</si>
  <si>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</si>
  <si>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</si>
  <si>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</si>
  <si>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</si>
  <si>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</si>
  <si>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</si>
  <si>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</si>
  <si>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</si>
  <si>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</si>
  <si>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</si>
  <si>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</si>
  <si>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</si>
  <si>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</si>
  <si>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</si>
  <si>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</si>
  <si>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</si>
  <si>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</si>
  <si>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</si>
  <si>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</si>
  <si>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</si>
  <si>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</si>
  <si>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</si>
  <si>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</si>
  <si>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</si>
  <si>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</si>
  <si>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</si>
  <si>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</si>
  <si>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</si>
  <si>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</si>
  <si>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</si>
  <si>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</si>
  <si>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</si>
  <si>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</si>
  <si>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</si>
  <si>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</si>
  <si>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</si>
  <si>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</si>
  <si>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</si>
  <si>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</si>
  <si>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</si>
  <si>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</si>
  <si>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</si>
  <si>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</si>
  <si>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</si>
  <si>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</si>
  <si>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</si>
  <si>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</si>
  <si>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</si>
  <si>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</si>
  <si>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</si>
  <si>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</si>
  <si>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</si>
  <si>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</si>
  <si>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</si>
  <si>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</si>
  <si>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</si>
  <si>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</si>
  <si>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</si>
  <si>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</si>
  <si>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</si>
  <si>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</si>
  <si>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</si>
  <si>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</si>
  <si>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</si>
  <si>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</si>
  <si>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</si>
  <si>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</si>
  <si>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</si>
  <si>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</si>
  <si>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</si>
  <si>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</si>
  <si>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</si>
  <si>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</si>
  <si>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</si>
  <si>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</si>
  <si>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</si>
  <si>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</si>
  <si>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</si>
  <si>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</si>
  <si>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</si>
  <si>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</si>
  <si>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</si>
  <si>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</si>
  <si>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</si>
  <si>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</si>
  <si>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</si>
  <si>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</si>
  <si>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</si>
  <si>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</si>
  <si>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</si>
  <si>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</si>
  <si>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</si>
  <si>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</si>
  <si>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</si>
  <si>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</si>
  <si>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</si>
  <si>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</si>
  <si>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</si>
  <si>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</si>
  <si>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</si>
  <si>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</si>
  <si>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</si>
  <si>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</si>
  <si>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</si>
  <si>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</si>
  <si>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</si>
  <si>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</si>
  <si>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</si>
  <si>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</si>
  <si>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</si>
  <si>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</si>
  <si>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</si>
  <si>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</si>
  <si>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</si>
  <si>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</si>
  <si>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</si>
  <si>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</si>
  <si>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</si>
  <si>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</si>
  <si>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</si>
  <si>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</si>
  <si>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</si>
  <si>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</si>
  <si>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</si>
  <si>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</si>
  <si>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</si>
  <si>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</si>
  <si>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</si>
  <si>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</si>
  <si>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</si>
  <si>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</si>
  <si>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</si>
  <si>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</si>
  <si>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</si>
  <si>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</si>
  <si>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</si>
  <si>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</si>
  <si>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</si>
  <si>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</si>
  <si>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</si>
  <si>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</si>
  <si>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</si>
  <si>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</si>
  <si>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</si>
  <si>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</si>
  <si>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</si>
  <si>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</si>
  <si>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</si>
  <si>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</si>
  <si>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</si>
  <si>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</si>
  <si>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</si>
  <si>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</si>
  <si>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</si>
  <si>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</si>
  <si>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</si>
  <si>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</si>
  <si>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</si>
  <si>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</si>
  <si>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</si>
  <si>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</si>
  <si>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</si>
  <si>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</si>
  <si>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</si>
  <si>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</si>
  <si>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</si>
  <si>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</si>
  <si>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</si>
  <si>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</si>
  <si>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</si>
  <si>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</si>
  <si>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</si>
  <si>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</si>
  <si>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</si>
  <si>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</si>
  <si>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</si>
  <si>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</si>
  <si>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</si>
  <si>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</si>
  <si>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</si>
  <si>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</si>
  <si>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</si>
  <si>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</si>
  <si>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</si>
  <si>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</si>
  <si>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</si>
  <si>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</si>
  <si>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</si>
  <si>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</si>
  <si>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</si>
  <si>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</si>
  <si>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</si>
  <si>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</si>
  <si>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</si>
  <si>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</si>
  <si>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</si>
  <si>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</si>
  <si>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</si>
  <si>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</si>
  <si>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</si>
  <si>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</si>
  <si>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</si>
  <si>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</si>
  <si>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</si>
  <si>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</si>
  <si>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</si>
  <si>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</si>
  <si>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</si>
  <si>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</si>
  <si>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</si>
  <si>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</si>
  <si>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</si>
  <si>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</si>
  <si>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</si>
  <si>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</si>
  <si>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</si>
  <si>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</si>
  <si>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</si>
  <si>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</si>
  <si>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</si>
  <si>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</si>
  <si>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</si>
  <si>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</si>
  <si>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</si>
  <si>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</si>
  <si>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</si>
  <si>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</si>
  <si>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</si>
  <si>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</si>
  <si>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</si>
  <si>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</si>
  <si>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</si>
  <si>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</si>
  <si>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</si>
  <si>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</si>
  <si>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</si>
  <si>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</si>
  <si>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</si>
  <si>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</si>
  <si>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</si>
  <si>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</si>
  <si>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</si>
  <si>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</si>
  <si>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</si>
  <si>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</si>
  <si>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</si>
  <si>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</si>
  <si>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</si>
  <si>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</si>
  <si>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</si>
  <si>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</si>
  <si>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</si>
  <si>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</si>
  <si>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</si>
  <si>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</si>
  <si>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</si>
  <si>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</si>
  <si>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</si>
  <si>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</si>
  <si>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</si>
  <si>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</si>
  <si>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</si>
  <si>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</si>
  <si>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</si>
  <si>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</si>
  <si>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</si>
  <si>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</si>
  <si>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</si>
  <si>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</si>
  <si>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</si>
  <si>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</si>
  <si>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</si>
  <si>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</si>
  <si>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</si>
  <si>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</si>
  <si>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</si>
  <si>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</si>
  <si>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</si>
  <si>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</si>
  <si>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</si>
  <si>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</si>
  <si>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</si>
  <si>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</si>
  <si>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</si>
  <si>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</si>
  <si>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</si>
  <si>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</si>
  <si>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</si>
  <si>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</si>
  <si>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</si>
  <si>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</si>
  <si>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</si>
  <si>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</si>
  <si>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</si>
  <si>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</si>
  <si>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</si>
  <si>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</si>
  <si>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</si>
  <si>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</si>
  <si>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</si>
  <si>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</si>
  <si>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</si>
  <si>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</si>
  <si>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</si>
  <si>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</si>
  <si>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</si>
  <si>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</si>
  <si>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</si>
  <si>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</si>
  <si>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</si>
  <si>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</si>
  <si>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</si>
  <si>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</si>
  <si>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</si>
  <si>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</si>
  <si>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</si>
  <si>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</si>
  <si>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</si>
  <si>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</si>
  <si>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</si>
  <si>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</si>
  <si>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</si>
  <si>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</si>
  <si>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</si>
  <si>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</si>
  <si>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</si>
  <si>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</si>
  <si>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</si>
  <si>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</si>
  <si>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</si>
  <si>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</si>
  <si>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</si>
  <si>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</si>
  <si>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</si>
  <si>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</si>
  <si>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</si>
  <si>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</si>
  <si>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</si>
  <si>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</si>
  <si>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</si>
  <si>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</si>
  <si>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</si>
  <si>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</si>
  <si>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</si>
  <si>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</si>
  <si>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</si>
  <si>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</si>
  <si>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</si>
  <si>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</si>
  <si>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</si>
  <si>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</si>
  <si>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</si>
  <si>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</si>
  <si>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</si>
  <si>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</si>
  <si>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</si>
  <si>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</si>
  <si>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</si>
  <si>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</si>
  <si>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</si>
  <si>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</si>
  <si>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</si>
  <si>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</si>
  <si>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</si>
  <si>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</si>
  <si>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</si>
  <si>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</si>
  <si>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</si>
  <si>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</si>
  <si>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</si>
  <si>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</si>
  <si>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</si>
  <si>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</si>
  <si>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</si>
  <si>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</si>
  <si>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</si>
  <si>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</si>
  <si>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</si>
  <si>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</si>
  <si>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</si>
  <si>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</si>
  <si>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</si>
  <si>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</si>
  <si>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</si>
  <si>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</si>
  <si>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</si>
  <si>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</si>
  <si>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</si>
  <si>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</si>
  <si>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</si>
  <si>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</si>
  <si>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</si>
  <si>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</si>
  <si>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</si>
  <si>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</si>
  <si>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</si>
  <si>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</si>
  <si>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</si>
  <si>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</si>
  <si>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</si>
  <si>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</si>
  <si>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</si>
  <si>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</si>
  <si>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</si>
  <si>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</si>
  <si>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</si>
  <si>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</si>
  <si>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</si>
  <si>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</si>
  <si>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</si>
  <si>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</si>
  <si>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</si>
  <si>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</si>
  <si>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</si>
  <si>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</si>
  <si>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</si>
  <si>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</si>
  <si>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</si>
  <si>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</si>
  <si>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</si>
  <si>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</si>
  <si>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</si>
  <si>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</si>
  <si>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</si>
  <si>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</si>
  <si>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</si>
  <si>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</si>
  <si>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</si>
  <si>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</si>
  <si>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</si>
  <si>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</si>
  <si>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</si>
  <si>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</si>
  <si>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</si>
  <si>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</si>
  <si>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</si>
  <si>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</si>
  <si>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</si>
  <si>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</si>
  <si>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</si>
  <si>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</si>
  <si>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</si>
  <si>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</si>
  <si>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</si>
  <si>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</si>
  <si>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</si>
  <si>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</si>
  <si>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</si>
  <si>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</si>
  <si>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</si>
  <si>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</si>
  <si>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</si>
  <si>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</si>
  <si>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</si>
  <si>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</si>
  <si>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</si>
  <si>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</si>
  <si>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</si>
  <si>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</si>
  <si>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</si>
  <si>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</si>
  <si>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</si>
  <si>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</si>
  <si>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</si>
  <si>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</si>
  <si>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</si>
  <si>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</si>
  <si>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</si>
  <si>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</si>
  <si>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</si>
  <si>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</si>
  <si>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</si>
  <si>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</si>
  <si>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</si>
  <si>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</si>
  <si>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</si>
  <si>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</si>
  <si>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</si>
  <si>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</si>
  <si>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</si>
  <si>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</si>
  <si>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</si>
  <si>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</si>
  <si>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</si>
  <si>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</si>
  <si>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</si>
  <si>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</si>
  <si>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</si>
  <si>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</si>
  <si>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</si>
  <si>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</si>
  <si>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</si>
  <si>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</si>
  <si>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</si>
  <si>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</si>
  <si>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</si>
  <si>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</si>
  <si>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</si>
  <si>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</si>
  <si>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</si>
  <si>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</si>
  <si>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</si>
  <si>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</si>
  <si>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</si>
  <si>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</si>
  <si>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</si>
  <si>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</si>
  <si>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</si>
  <si>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</si>
  <si>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</si>
  <si>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</si>
  <si>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</si>
  <si>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</si>
  <si>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</si>
  <si>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</si>
  <si>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</si>
  <si>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</si>
  <si>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</si>
  <si>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</si>
  <si>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</si>
  <si>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</si>
  <si>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</si>
  <si>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</si>
  <si>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</si>
  <si>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</si>
  <si>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</si>
  <si>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</si>
  <si>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</si>
  <si>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</si>
  <si>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</si>
  <si>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</si>
  <si>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</si>
  <si>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</si>
  <si>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</si>
  <si>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</si>
  <si>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</si>
  <si>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</si>
  <si>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</si>
  <si>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</si>
  <si>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</si>
  <si>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</si>
  <si>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</si>
  <si>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</si>
  <si>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</si>
  <si>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</si>
  <si>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</si>
  <si>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</si>
  <si>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</si>
  <si>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</si>
  <si>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</si>
  <si>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</si>
  <si>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</si>
  <si>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</si>
  <si>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</si>
  <si>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</si>
  <si>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</si>
  <si>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</si>
  <si>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</si>
  <si>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</si>
  <si>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</si>
  <si>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</si>
  <si>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</si>
  <si>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</si>
  <si>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</si>
  <si>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</si>
  <si>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</si>
  <si>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</si>
  <si>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</si>
  <si>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</si>
  <si>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</si>
  <si>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</si>
  <si>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</si>
  <si>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</si>
  <si>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</si>
  <si>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</si>
  <si>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</si>
  <si>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</si>
  <si>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</si>
  <si>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</si>
  <si>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</si>
  <si>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</si>
  <si>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</si>
  <si>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</si>
  <si>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</si>
  <si>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</si>
  <si>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</si>
  <si>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</si>
  <si>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</si>
  <si>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</si>
  <si>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</si>
  <si>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</si>
  <si>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</si>
  <si>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</si>
  <si>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</si>
  <si>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</si>
  <si>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</si>
  <si>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</si>
  <si>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</si>
  <si>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</si>
  <si>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</si>
  <si>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</si>
  <si>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</si>
  <si>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</si>
  <si>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</si>
  <si>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</si>
  <si>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</si>
  <si>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</si>
  <si>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</si>
  <si>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</si>
  <si>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</si>
  <si>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</si>
  <si>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</si>
  <si>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</si>
  <si>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</si>
  <si>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</si>
  <si>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</si>
  <si>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</si>
  <si>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</si>
  <si>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</si>
  <si>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</si>
  <si>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</si>
  <si>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</si>
  <si>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</si>
  <si>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</si>
  <si>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</si>
  <si>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</si>
  <si>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</si>
  <si>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</si>
  <si>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</si>
  <si>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</si>
  <si>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</si>
  <si>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</si>
  <si>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</si>
  <si>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</si>
  <si>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</si>
  <si>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</si>
  <si>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</si>
  <si>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</si>
  <si>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</si>
  <si>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</si>
  <si>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</si>
  <si>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</si>
  <si>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</si>
  <si>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</si>
  <si>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</si>
  <si>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</si>
  <si>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</si>
  <si>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</si>
  <si>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</si>
  <si>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</si>
  <si>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</si>
  <si>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</si>
  <si>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</si>
  <si>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</si>
  <si>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</si>
  <si>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</si>
  <si>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</si>
  <si>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</si>
  <si>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</si>
  <si>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</si>
  <si>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</si>
  <si>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</si>
  <si>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</si>
  <si>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</si>
  <si>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</si>
  <si>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</si>
  <si>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</si>
  <si>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</si>
  <si>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</si>
  <si>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</si>
  <si>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</si>
  <si>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</si>
  <si>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</si>
  <si>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</si>
  <si>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</si>
  <si>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</si>
  <si>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</si>
  <si>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</si>
  <si>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</si>
  <si>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</si>
  <si>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</si>
  <si>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</si>
  <si>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</si>
  <si>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</si>
  <si>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</si>
  <si>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</si>
  <si>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</si>
  <si>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</si>
  <si>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</si>
  <si>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</si>
  <si>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</si>
  <si>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</si>
  <si>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</si>
  <si>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</si>
  <si>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</si>
  <si>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</si>
  <si>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</si>
  <si>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</si>
  <si>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</si>
  <si>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</si>
  <si>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</si>
  <si>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</si>
  <si>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</si>
  <si>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</si>
  <si>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</si>
  <si>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</si>
  <si>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</si>
  <si>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</si>
  <si>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</si>
  <si>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</si>
  <si>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</si>
  <si>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</si>
  <si>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</si>
  <si>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</si>
  <si>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</si>
  <si>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</si>
  <si>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</si>
  <si>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</si>
  <si>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</si>
  <si>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</si>
  <si>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</si>
  <si>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</si>
  <si>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</si>
  <si>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</si>
  <si>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</si>
  <si>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</si>
  <si>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</si>
  <si>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</si>
  <si>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</si>
  <si>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</si>
  <si>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</si>
  <si>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</si>
  <si>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</si>
  <si>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</si>
  <si>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</si>
  <si>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</si>
  <si>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</si>
  <si>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</si>
  <si>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</si>
  <si>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</si>
  <si>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</si>
  <si>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</si>
  <si>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</si>
  <si>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</si>
  <si>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</si>
  <si>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</si>
  <si>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</si>
  <si>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</si>
  <si>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</si>
  <si>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</si>
  <si>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</si>
  <si>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</si>
  <si>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</si>
  <si>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</si>
  <si>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</si>
  <si>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</si>
  <si>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</si>
  <si>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</si>
  <si>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</si>
  <si>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</si>
  <si>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</si>
  <si>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</si>
  <si>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</si>
  <si>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</si>
  <si>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</si>
  <si>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</si>
  <si>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</si>
  <si>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</si>
  <si>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</si>
  <si>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</si>
  <si>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</si>
  <si>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</si>
  <si>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</si>
  <si>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</si>
  <si>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</si>
  <si>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</si>
  <si>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</si>
  <si>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</si>
  <si>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</si>
  <si>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</si>
  <si>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</si>
  <si>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</si>
  <si>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</si>
  <si>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</si>
  <si>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</si>
  <si>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</si>
  <si>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</si>
  <si>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</si>
  <si>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</si>
  <si>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</si>
  <si>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</si>
  <si>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</si>
  <si>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</si>
  <si>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</si>
  <si>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</si>
  <si>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</si>
  <si>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</si>
  <si>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</si>
  <si>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</si>
  <si>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</si>
  <si>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</si>
  <si>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</si>
  <si>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</si>
  <si>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</si>
  <si>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</si>
  <si>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</si>
  <si>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</si>
  <si>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</si>
  <si>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</si>
  <si>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</si>
  <si>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</si>
  <si>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</si>
  <si>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</si>
  <si>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</si>
  <si>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</si>
  <si>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</si>
  <si>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</si>
  <si>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</si>
  <si>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</si>
  <si>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</si>
  <si>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</si>
  <si>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</si>
  <si>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</si>
  <si>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</si>
  <si>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</si>
  <si>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</si>
  <si>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</si>
  <si>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</si>
  <si>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</si>
  <si>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</si>
  <si>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</si>
  <si>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</si>
  <si>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</si>
  <si>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</si>
  <si>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</si>
  <si>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</si>
  <si>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</si>
  <si>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</si>
  <si>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</si>
  <si>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</si>
  <si>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</si>
  <si>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</si>
  <si>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</si>
  <si>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</si>
  <si>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</si>
  <si>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</si>
  <si>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</si>
  <si>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</si>
  <si>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</si>
  <si>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</si>
  <si>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</si>
  <si>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</si>
  <si>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</si>
  <si>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</si>
  <si>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</si>
  <si>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</si>
  <si>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</si>
  <si>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</si>
  <si>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</si>
  <si>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</si>
  <si>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</si>
  <si>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</si>
  <si>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</si>
  <si>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</si>
  <si>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</si>
  <si>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</si>
  <si>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</si>
  <si>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</si>
  <si>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</si>
  <si>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</si>
  <si>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</si>
  <si>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</si>
  <si>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</si>
  <si>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</si>
  <si>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</si>
  <si>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</si>
  <si>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</si>
  <si>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</si>
  <si>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</si>
  <si>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</si>
  <si>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</si>
  <si>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</si>
  <si>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</si>
  <si>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</si>
  <si>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</si>
  <si>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</si>
  <si>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</si>
  <si>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</si>
  <si>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</si>
  <si>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</si>
  <si>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</si>
  <si>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</si>
  <si>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</si>
  <si>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</si>
  <si>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</si>
  <si>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</si>
  <si>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</si>
  <si>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</si>
  <si>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</si>
  <si>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</si>
  <si>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</si>
  <si>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</si>
  <si>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</si>
  <si>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</si>
  <si>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</si>
  <si>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</si>
  <si>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</si>
  <si>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</si>
  <si>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</si>
  <si>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</si>
  <si>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</si>
  <si>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</si>
  <si>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</si>
  <si>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</si>
  <si>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</si>
  <si>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</si>
  <si>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</si>
  <si>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</si>
  <si>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</si>
  <si>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</si>
  <si>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</si>
  <si>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</si>
  <si>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</si>
  <si>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</si>
  <si>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</si>
  <si>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</si>
  <si>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</si>
  <si>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</si>
  <si>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</si>
  <si>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</si>
  <si>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</si>
  <si>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</si>
  <si>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</si>
  <si>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</si>
  <si>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</si>
  <si>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</si>
  <si>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</si>
  <si>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</si>
  <si>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</si>
  <si>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</si>
  <si>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</si>
  <si>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</si>
  <si>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</si>
  <si>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</si>
  <si>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</si>
  <si>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</si>
  <si>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</si>
  <si>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</si>
  <si>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</si>
  <si>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</si>
  <si>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</si>
  <si>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</si>
  <si>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</si>
  <si>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</si>
  <si>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</si>
  <si>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</si>
  <si>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</si>
  <si>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</si>
  <si>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</si>
  <si>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</si>
  <si>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</si>
  <si>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</si>
  <si>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</si>
  <si>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</si>
  <si>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</si>
  <si>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</si>
  <si>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</si>
  <si>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</si>
  <si>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</si>
  <si>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</si>
  <si>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</si>
  <si>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</si>
  <si>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</si>
  <si>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</si>
  <si>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</si>
  <si>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</si>
  <si>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</si>
  <si>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</si>
  <si>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</si>
  <si>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</si>
  <si>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</si>
  <si>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</si>
  <si>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</si>
  <si>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</si>
  <si>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</si>
  <si>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</si>
  <si>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</si>
  <si>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</si>
  <si>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</si>
  <si>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</si>
  <si>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</si>
  <si>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</si>
  <si>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</si>
  <si>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</si>
  <si>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</si>
  <si>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</si>
  <si>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</si>
  <si>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</si>
  <si>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</si>
  <si>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</si>
  <si>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</si>
  <si>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</si>
  <si>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</si>
  <si>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</si>
  <si>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</si>
  <si>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</si>
  <si>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</si>
  <si>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</si>
  <si>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</si>
  <si>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</si>
  <si>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</si>
  <si>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</si>
  <si>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</si>
  <si>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</si>
  <si>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</si>
  <si>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</si>
  <si>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</si>
  <si>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</si>
  <si>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</si>
  <si>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</si>
  <si>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</si>
  <si>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</si>
  <si>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</si>
  <si>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</si>
  <si>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</si>
  <si>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</si>
  <si>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</si>
  <si>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</si>
  <si>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</si>
  <si>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</si>
  <si>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</si>
  <si>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</si>
  <si>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</si>
  <si>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</si>
  <si>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</si>
  <si>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</si>
  <si>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</si>
  <si>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</si>
  <si>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</si>
  <si>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</si>
  <si>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</si>
  <si>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</si>
  <si>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</si>
  <si>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</si>
  <si>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</si>
  <si>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</si>
  <si>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</si>
  <si>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</si>
  <si>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</si>
  <si>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</si>
  <si>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</si>
  <si>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</si>
  <si>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ZABOK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</si>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</sst>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7778527.540000001</v>
      </c>
      <c r="D2" s="7">
        <f>'PR-RAS'!E6</f>
        <v>3787378.1999999997</v>
      </c>
      <c r="E2" s="7">
        <v>0</v>
      </c>
      <c r="F2" s="7">
        <v>0</v>
      </c>
      <c r="G2" s="8">
        <f t="shared" ref="G2:G274" si="0">(B2/1000)*(C2*1+D2*2)</f>
        <v>15353.283940000001</v>
      </c>
      <c r="H2" s="8">
        <f t="shared" ref="H2:H274" si="1">ABS(C2-ROUND(C2,0))+ABS(D2-ROUND(D2,0))</f>
        <v>0.65999999875202775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6056118.8000000007</v>
      </c>
      <c r="D45" s="2">
        <f>'PR-RAS'!E49</f>
        <v>2645315.4099999997</v>
      </c>
      <c r="E45" s="2">
        <v>0</v>
      </c>
      <c r="F45" s="2">
        <v>0</v>
      </c>
      <c r="G45" s="3">
        <f t="shared" si="0"/>
        <v>499256.98328000004</v>
      </c>
      <c r="H45" s="3">
        <f t="shared" si="1"/>
        <v>0.60999999893829226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12420.35</v>
      </c>
      <c r="D54" s="2">
        <f>'PR-RAS'!E58</f>
        <v>0</v>
      </c>
      <c r="E54" s="2">
        <v>0</v>
      </c>
      <c r="F54" s="2">
        <v>0</v>
      </c>
      <c r="G54" s="3">
        <f t="shared" si="0"/>
        <v>658.27855</v>
      </c>
      <c r="H54" s="3">
        <f t="shared" si="1"/>
        <v>0.3500000000003638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12420.35</v>
      </c>
      <c r="D55" s="2">
        <f>'PR-RAS'!E59</f>
        <v>0</v>
      </c>
      <c r="E55" s="2">
        <v>0</v>
      </c>
      <c r="F55" s="2">
        <v>0</v>
      </c>
      <c r="G55" s="3">
        <f t="shared" si="0"/>
        <v>670.69889999999998</v>
      </c>
      <c r="H55" s="3">
        <f t="shared" si="1"/>
        <v>0.3500000000003638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2175733.2800000003</v>
      </c>
      <c r="D64" s="2">
        <f>'PR-RAS'!E68</f>
        <v>2628631.61</v>
      </c>
      <c r="E64" s="2">
        <v>0</v>
      </c>
      <c r="F64" s="2">
        <v>0</v>
      </c>
      <c r="G64" s="3">
        <f t="shared" si="0"/>
        <v>468278.7795</v>
      </c>
      <c r="H64" s="3">
        <f t="shared" si="1"/>
        <v>0.67000000039115548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2173861.7400000002</v>
      </c>
      <c r="D65" s="2">
        <f>'PR-RAS'!E69</f>
        <v>2627779.11</v>
      </c>
      <c r="E65" s="2">
        <v>0</v>
      </c>
      <c r="F65" s="2">
        <v>0</v>
      </c>
      <c r="G65" s="3">
        <f t="shared" si="0"/>
        <v>475482.87744000001</v>
      </c>
      <c r="H65" s="3">
        <f t="shared" si="1"/>
        <v>0.36999999964609742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1871.54</v>
      </c>
      <c r="D66" s="2">
        <f>'PR-RAS'!E70</f>
        <v>852.5</v>
      </c>
      <c r="E66" s="2">
        <v>0</v>
      </c>
      <c r="F66" s="2">
        <v>0</v>
      </c>
      <c r="G66" s="3">
        <f t="shared" si="0"/>
        <v>232.4751</v>
      </c>
      <c r="H66" s="3">
        <f t="shared" si="1"/>
        <v>0.96000000000003638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3867965.17</v>
      </c>
      <c r="D70" s="2">
        <f>'PR-RAS'!E74</f>
        <v>16683.8</v>
      </c>
      <c r="E70" s="2">
        <v>0</v>
      </c>
      <c r="F70" s="2">
        <v>0</v>
      </c>
      <c r="G70" s="3">
        <f t="shared" si="0"/>
        <v>269191.96113000001</v>
      </c>
      <c r="H70" s="3">
        <f t="shared" si="1"/>
        <v>0.36999999992622179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644750.41</v>
      </c>
      <c r="D71" s="2">
        <f>'PR-RAS'!E75</f>
        <v>16683.8</v>
      </c>
      <c r="E71" s="2">
        <v>0</v>
      </c>
      <c r="F71" s="2">
        <v>0</v>
      </c>
      <c r="G71" s="3">
        <f t="shared" si="0"/>
        <v>47468.260700000006</v>
      </c>
      <c r="H71" s="3">
        <f t="shared" si="1"/>
        <v>0.61000000003332389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3223214.76</v>
      </c>
      <c r="D72" s="2">
        <f>'PR-RAS'!E76</f>
        <v>0</v>
      </c>
      <c r="E72" s="2">
        <v>0</v>
      </c>
      <c r="F72" s="2">
        <v>0</v>
      </c>
      <c r="G72" s="3">
        <f t="shared" si="0"/>
        <v>228848.24795999995</v>
      </c>
      <c r="H72" s="3">
        <f t="shared" si="1"/>
        <v>0.24000000022351742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5.09</v>
      </c>
      <c r="D78" s="2">
        <f>'PR-RAS'!E82</f>
        <v>0.23</v>
      </c>
      <c r="E78" s="2">
        <v>0</v>
      </c>
      <c r="F78" s="2">
        <v>0</v>
      </c>
      <c r="G78" s="3">
        <f t="shared" si="0"/>
        <v>0.42735000000000001</v>
      </c>
      <c r="H78" s="3">
        <f t="shared" si="1"/>
        <v>0.31999999999999984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5.09</v>
      </c>
      <c r="D79" s="2">
        <f>'PR-RAS'!E83</f>
        <v>0.23</v>
      </c>
      <c r="E79" s="2">
        <v>0</v>
      </c>
      <c r="F79" s="2">
        <v>0</v>
      </c>
      <c r="G79" s="3">
        <f t="shared" si="0"/>
        <v>0.43290000000000001</v>
      </c>
      <c r="H79" s="3">
        <f t="shared" si="1"/>
        <v>0.31999999999999984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5.09</v>
      </c>
      <c r="D81" s="2">
        <f>'PR-RAS'!E85</f>
        <v>0.23</v>
      </c>
      <c r="E81" s="2">
        <v>0</v>
      </c>
      <c r="F81" s="2">
        <v>0</v>
      </c>
      <c r="G81" s="3">
        <f t="shared" si="0"/>
        <v>0.44400000000000001</v>
      </c>
      <c r="H81" s="3">
        <f t="shared" si="1"/>
        <v>0.31999999999999984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16454.91</v>
      </c>
      <c r="D102" s="2">
        <f>'PR-RAS'!E106</f>
        <v>330.28</v>
      </c>
      <c r="E102" s="2">
        <v>0</v>
      </c>
      <c r="F102" s="2">
        <v>0</v>
      </c>
      <c r="G102" s="3">
        <f t="shared" si="0"/>
        <v>1728.6624700000002</v>
      </c>
      <c r="H102" s="3">
        <f t="shared" si="1"/>
        <v>0.37000000000011823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16454.91</v>
      </c>
      <c r="D108" s="2">
        <f>'PR-RAS'!E112</f>
        <v>330.28</v>
      </c>
      <c r="E108" s="2">
        <v>0</v>
      </c>
      <c r="F108" s="2">
        <v>0</v>
      </c>
      <c r="G108" s="3">
        <f t="shared" si="0"/>
        <v>1831.3552900000002</v>
      </c>
      <c r="H108" s="3">
        <f t="shared" si="1"/>
        <v>0.37000000000011823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16454.91</v>
      </c>
      <c r="D113" s="2">
        <f>'PR-RAS'!E117</f>
        <v>330.28</v>
      </c>
      <c r="E113" s="2">
        <v>0</v>
      </c>
      <c r="F113" s="2">
        <v>0</v>
      </c>
      <c r="G113" s="3">
        <f t="shared" si="0"/>
        <v>1916.9326400000002</v>
      </c>
      <c r="H113" s="3">
        <f t="shared" si="1"/>
        <v>0.37000000000011823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176717.22999999998</v>
      </c>
      <c r="D121" s="2">
        <f>'PR-RAS'!E125</f>
        <v>363981.71</v>
      </c>
      <c r="E121" s="2">
        <v>0</v>
      </c>
      <c r="F121" s="2">
        <v>0</v>
      </c>
      <c r="G121" s="3">
        <f t="shared" si="0"/>
        <v>108561.678</v>
      </c>
      <c r="H121" s="3">
        <f t="shared" si="1"/>
        <v>0.51999999996041879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171444.77</v>
      </c>
      <c r="D122" s="2">
        <f>'PR-RAS'!E126</f>
        <v>354825.51</v>
      </c>
      <c r="E122" s="2">
        <v>0</v>
      </c>
      <c r="F122" s="2">
        <v>0</v>
      </c>
      <c r="G122" s="3">
        <f t="shared" si="0"/>
        <v>106612.59059000001</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171444.77</v>
      </c>
      <c r="D124" s="2">
        <f>'PR-RAS'!E128</f>
        <v>354825.51</v>
      </c>
      <c r="E124" s="2">
        <v>0</v>
      </c>
      <c r="F124" s="2">
        <v>0</v>
      </c>
      <c r="G124" s="3">
        <f t="shared" si="0"/>
        <v>108374.78217000001</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5272.46</v>
      </c>
      <c r="D125" s="2">
        <f>'PR-RAS'!E129</f>
        <v>9156.2000000000007</v>
      </c>
      <c r="E125" s="2">
        <v>0</v>
      </c>
      <c r="F125" s="2">
        <v>0</v>
      </c>
      <c r="G125" s="3">
        <f t="shared" si="0"/>
        <v>2924.5226400000001</v>
      </c>
      <c r="H125" s="3">
        <f t="shared" si="1"/>
        <v>0.66000000000076398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5272.46</v>
      </c>
      <c r="D126" s="2">
        <f>'PR-RAS'!E130</f>
        <v>9156.2000000000007</v>
      </c>
      <c r="E126" s="2">
        <v>0</v>
      </c>
      <c r="F126" s="2">
        <v>0</v>
      </c>
      <c r="G126" s="3">
        <f t="shared" si="0"/>
        <v>2948.1075000000001</v>
      </c>
      <c r="H126" s="3">
        <f t="shared" si="1"/>
        <v>0.66000000000076398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1529231.51</v>
      </c>
      <c r="D130" s="2">
        <f>'PR-RAS'!E134</f>
        <v>777742.37</v>
      </c>
      <c r="E130" s="2">
        <v>0</v>
      </c>
      <c r="F130" s="2">
        <v>0</v>
      </c>
      <c r="G130" s="3">
        <f t="shared" si="0"/>
        <v>397928.39624999999</v>
      </c>
      <c r="H130" s="3">
        <f t="shared" si="1"/>
        <v>0.85999999998603016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1529231.51</v>
      </c>
      <c r="D131" s="2">
        <f>'PR-RAS'!E135</f>
        <v>777742.37</v>
      </c>
      <c r="E131" s="2">
        <v>0</v>
      </c>
      <c r="F131" s="2">
        <v>0</v>
      </c>
      <c r="G131" s="3">
        <f t="shared" si="0"/>
        <v>401013.11249999999</v>
      </c>
      <c r="H131" s="3">
        <f t="shared" si="1"/>
        <v>0.85999999998603016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348946.03</v>
      </c>
      <c r="D132" s="2">
        <f>'PR-RAS'!E136</f>
        <v>426974.93</v>
      </c>
      <c r="E132" s="2">
        <v>0</v>
      </c>
      <c r="F132" s="2">
        <v>0</v>
      </c>
      <c r="G132" s="3">
        <f t="shared" si="0"/>
        <v>157579.36159000001</v>
      </c>
      <c r="H132" s="3">
        <f t="shared" si="1"/>
        <v>0.1000000000349246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1180285.48</v>
      </c>
      <c r="D133" s="2">
        <f>'PR-RAS'!E137</f>
        <v>0</v>
      </c>
      <c r="E133" s="2">
        <v>0</v>
      </c>
      <c r="F133" s="2">
        <v>0</v>
      </c>
      <c r="G133" s="3">
        <f t="shared" si="0"/>
        <v>155797.68336</v>
      </c>
      <c r="H133" s="3">
        <f t="shared" si="1"/>
        <v>0.47999999998137355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350767.44</v>
      </c>
      <c r="E134" s="2">
        <v>0</v>
      </c>
      <c r="F134" s="2">
        <v>0</v>
      </c>
      <c r="G134" s="3">
        <f t="shared" si="0"/>
        <v>93304.139040000009</v>
      </c>
      <c r="H134" s="3">
        <f t="shared" si="1"/>
        <v>0.44000000000232831</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8.1999999999999993</v>
      </c>
      <c r="E136" s="2">
        <v>0</v>
      </c>
      <c r="F136" s="2">
        <v>0</v>
      </c>
      <c r="G136" s="3">
        <f t="shared" si="0"/>
        <v>2.214</v>
      </c>
      <c r="H136" s="3">
        <f t="shared" si="1"/>
        <v>0.19999999999999929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8.1999999999999993</v>
      </c>
      <c r="E147" s="2">
        <v>0</v>
      </c>
      <c r="F147" s="2">
        <v>0</v>
      </c>
      <c r="G147" s="3">
        <f t="shared" si="0"/>
        <v>2.3943999999999996</v>
      </c>
      <c r="H147" s="3">
        <f t="shared" si="1"/>
        <v>0.19999999999999929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6693527.879999999</v>
      </c>
      <c r="D148" s="2">
        <f>'PR-RAS'!E152</f>
        <v>3708829.5599999996</v>
      </c>
      <c r="E148" s="2">
        <v>0</v>
      </c>
      <c r="F148" s="2">
        <v>0</v>
      </c>
      <c r="G148" s="3">
        <f t="shared" si="0"/>
        <v>2074344.4889999996</v>
      </c>
      <c r="H148" s="3">
        <f t="shared" si="1"/>
        <v>0.56000000145286322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2333138.5</v>
      </c>
      <c r="D149" s="2">
        <f>'PR-RAS'!E153</f>
        <v>3059315.6699999995</v>
      </c>
      <c r="E149" s="2">
        <v>0</v>
      </c>
      <c r="F149" s="2">
        <v>0</v>
      </c>
      <c r="G149" s="3">
        <f t="shared" si="0"/>
        <v>1250861.9363199999</v>
      </c>
      <c r="H149" s="3">
        <f t="shared" si="1"/>
        <v>0.83000000054016709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1951740.8199999998</v>
      </c>
      <c r="D150" s="2">
        <f>'PR-RAS'!E154</f>
        <v>2548813.3099999996</v>
      </c>
      <c r="E150" s="2">
        <v>0</v>
      </c>
      <c r="F150" s="2">
        <v>0</v>
      </c>
      <c r="G150" s="3">
        <f t="shared" si="0"/>
        <v>1050355.74856</v>
      </c>
      <c r="H150" s="3">
        <f t="shared" si="1"/>
        <v>0.48999999975785613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1820233.02</v>
      </c>
      <c r="D151" s="2">
        <f>'PR-RAS'!E155</f>
        <v>2341266.92</v>
      </c>
      <c r="E151" s="2">
        <v>0</v>
      </c>
      <c r="F151" s="2">
        <v>0</v>
      </c>
      <c r="G151" s="3">
        <f t="shared" si="0"/>
        <v>975415.02899999986</v>
      </c>
      <c r="H151" s="3">
        <f t="shared" si="1"/>
        <v>0.10000000009313226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80974.17</v>
      </c>
      <c r="D153" s="2">
        <f>'PR-RAS'!E157</f>
        <v>138808.85999999999</v>
      </c>
      <c r="E153" s="2">
        <v>0</v>
      </c>
      <c r="F153" s="2">
        <v>0</v>
      </c>
      <c r="G153" s="3">
        <f t="shared" si="0"/>
        <v>54505.96727999999</v>
      </c>
      <c r="H153" s="3">
        <f t="shared" si="1"/>
        <v>0.31000000001222361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50533.63</v>
      </c>
      <c r="D154" s="2">
        <f>'PR-RAS'!E158</f>
        <v>68737.53</v>
      </c>
      <c r="E154" s="2">
        <v>0</v>
      </c>
      <c r="F154" s="2">
        <v>0</v>
      </c>
      <c r="G154" s="3">
        <f t="shared" si="0"/>
        <v>28765.329569999998</v>
      </c>
      <c r="H154" s="3">
        <f t="shared" si="1"/>
        <v>0.8400000000037835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70739.539999999994</v>
      </c>
      <c r="D155" s="2">
        <f>'PR-RAS'!E159</f>
        <v>101533</v>
      </c>
      <c r="E155" s="2">
        <v>0</v>
      </c>
      <c r="F155" s="2">
        <v>0</v>
      </c>
      <c r="G155" s="3">
        <f t="shared" si="0"/>
        <v>42166.053159999996</v>
      </c>
      <c r="H155" s="3">
        <f t="shared" si="1"/>
        <v>0.46000000000640284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310658.14</v>
      </c>
      <c r="D156" s="2">
        <f>'PR-RAS'!E160</f>
        <v>408969.36</v>
      </c>
      <c r="E156" s="2">
        <v>0</v>
      </c>
      <c r="F156" s="2">
        <v>0</v>
      </c>
      <c r="G156" s="3">
        <f t="shared" si="0"/>
        <v>174932.51329999999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310641.82</v>
      </c>
      <c r="D158" s="2">
        <f>'PR-RAS'!E162</f>
        <v>408969.36</v>
      </c>
      <c r="E158" s="2">
        <v>0</v>
      </c>
      <c r="F158" s="2">
        <v>0</v>
      </c>
      <c r="G158" s="3">
        <f t="shared" si="0"/>
        <v>177187.14478</v>
      </c>
      <c r="H158" s="3">
        <f t="shared" si="1"/>
        <v>0.53999999997904524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16.32</v>
      </c>
      <c r="D159" s="2">
        <f>'PR-RAS'!E163</f>
        <v>0</v>
      </c>
      <c r="E159" s="2">
        <v>0</v>
      </c>
      <c r="F159" s="2">
        <v>0</v>
      </c>
      <c r="G159" s="3">
        <f t="shared" si="0"/>
        <v>2.57856</v>
      </c>
      <c r="H159" s="3">
        <f t="shared" si="1"/>
        <v>0.32000000000000028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530973.42999999993</v>
      </c>
      <c r="D160" s="2">
        <f>'PR-RAS'!E164</f>
        <v>581672.20999999985</v>
      </c>
      <c r="E160" s="2">
        <v>0</v>
      </c>
      <c r="F160" s="2">
        <v>0</v>
      </c>
      <c r="G160" s="3">
        <f t="shared" si="0"/>
        <v>269396.53814999992</v>
      </c>
      <c r="H160" s="3">
        <f t="shared" si="1"/>
        <v>0.63999999978113919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134437.69</v>
      </c>
      <c r="D161" s="2">
        <f>'PR-RAS'!E165</f>
        <v>154154.41999999998</v>
      </c>
      <c r="E161" s="2">
        <v>0</v>
      </c>
      <c r="F161" s="2">
        <v>0</v>
      </c>
      <c r="G161" s="3">
        <f t="shared" si="0"/>
        <v>70839.444799999997</v>
      </c>
      <c r="H161" s="3">
        <f t="shared" si="1"/>
        <v>0.72999999998137355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55622.78</v>
      </c>
      <c r="D162" s="2">
        <f>'PR-RAS'!E166</f>
        <v>69724.160000000003</v>
      </c>
      <c r="E162" s="2">
        <v>0</v>
      </c>
      <c r="F162" s="2">
        <v>0</v>
      </c>
      <c r="G162" s="3">
        <f t="shared" si="0"/>
        <v>31406.447100000001</v>
      </c>
      <c r="H162" s="3">
        <f t="shared" si="1"/>
        <v>0.38000000000465661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72569.740000000005</v>
      </c>
      <c r="D163" s="2">
        <f>'PR-RAS'!E167</f>
        <v>76898.259999999995</v>
      </c>
      <c r="E163" s="2">
        <v>0</v>
      </c>
      <c r="F163" s="2">
        <v>0</v>
      </c>
      <c r="G163" s="3">
        <f t="shared" si="0"/>
        <v>36671.33412</v>
      </c>
      <c r="H163" s="3">
        <f t="shared" si="1"/>
        <v>0.51999999998952262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6245.17</v>
      </c>
      <c r="D164" s="2">
        <f>'PR-RAS'!E168</f>
        <v>7532</v>
      </c>
      <c r="E164" s="2">
        <v>0</v>
      </c>
      <c r="F164" s="2">
        <v>0</v>
      </c>
      <c r="G164" s="3">
        <f t="shared" si="0"/>
        <v>3473.39471</v>
      </c>
      <c r="H164" s="3">
        <f t="shared" si="1"/>
        <v>0.17000000000007276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161978.47999999998</v>
      </c>
      <c r="D166" s="2">
        <f>'PR-RAS'!E170</f>
        <v>219595.88</v>
      </c>
      <c r="E166" s="2">
        <v>0</v>
      </c>
      <c r="F166" s="2">
        <v>0</v>
      </c>
      <c r="G166" s="3">
        <f t="shared" si="0"/>
        <v>99193.089600000007</v>
      </c>
      <c r="H166" s="3">
        <f t="shared" si="1"/>
        <v>0.59999999997671694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28984.6</v>
      </c>
      <c r="D167" s="2">
        <f>'PR-RAS'!E171</f>
        <v>32874</v>
      </c>
      <c r="E167" s="2">
        <v>0</v>
      </c>
      <c r="F167" s="2">
        <v>0</v>
      </c>
      <c r="G167" s="3">
        <f t="shared" si="0"/>
        <v>15725.611600000002</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61724.06</v>
      </c>
      <c r="D168" s="2">
        <f>'PR-RAS'!E172</f>
        <v>109045.44</v>
      </c>
      <c r="E168" s="2">
        <v>0</v>
      </c>
      <c r="F168" s="2">
        <v>0</v>
      </c>
      <c r="G168" s="3">
        <f t="shared" si="0"/>
        <v>46729.094980000002</v>
      </c>
      <c r="H168" s="3">
        <f t="shared" si="1"/>
        <v>0.5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55374.28</v>
      </c>
      <c r="D169" s="2">
        <f>'PR-RAS'!E173</f>
        <v>58694.74</v>
      </c>
      <c r="E169" s="2">
        <v>0</v>
      </c>
      <c r="F169" s="2">
        <v>0</v>
      </c>
      <c r="G169" s="3">
        <f t="shared" si="0"/>
        <v>29024.311680000003</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664.68</v>
      </c>
      <c r="D170" s="2">
        <f>'PR-RAS'!E174</f>
        <v>1025.51</v>
      </c>
      <c r="E170" s="2">
        <v>0</v>
      </c>
      <c r="F170" s="2">
        <v>0</v>
      </c>
      <c r="G170" s="3">
        <f t="shared" si="0"/>
        <v>458.95330000000001</v>
      </c>
      <c r="H170" s="3">
        <f t="shared" si="1"/>
        <v>0.81000000000005912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11260.02</v>
      </c>
      <c r="D171" s="2">
        <f>'PR-RAS'!E175</f>
        <v>17208.87</v>
      </c>
      <c r="E171" s="2">
        <v>0</v>
      </c>
      <c r="F171" s="2">
        <v>0</v>
      </c>
      <c r="G171" s="3">
        <f t="shared" si="0"/>
        <v>7765.2191999999995</v>
      </c>
      <c r="H171" s="3">
        <f t="shared" si="1"/>
        <v>0.15000000000145519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3970.84</v>
      </c>
      <c r="D173" s="2">
        <f>'PR-RAS'!E177</f>
        <v>747.32</v>
      </c>
      <c r="E173" s="2">
        <v>0</v>
      </c>
      <c r="F173" s="2">
        <v>0</v>
      </c>
      <c r="G173" s="3">
        <f t="shared" si="0"/>
        <v>940.06255999999996</v>
      </c>
      <c r="H173" s="3">
        <f t="shared" si="1"/>
        <v>0.4799999999999045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205213.80000000002</v>
      </c>
      <c r="D174" s="2">
        <f>'PR-RAS'!E178</f>
        <v>144678.12999999998</v>
      </c>
      <c r="E174" s="2">
        <v>0</v>
      </c>
      <c r="F174" s="2">
        <v>0</v>
      </c>
      <c r="G174" s="3">
        <f t="shared" si="0"/>
        <v>85560.620379999978</v>
      </c>
      <c r="H174" s="3">
        <f t="shared" si="1"/>
        <v>0.32999999995809048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32909.870000000003</v>
      </c>
      <c r="D175" s="2">
        <f>'PR-RAS'!E179</f>
        <v>16271.01</v>
      </c>
      <c r="E175" s="2">
        <v>0</v>
      </c>
      <c r="F175" s="2">
        <v>0</v>
      </c>
      <c r="G175" s="3">
        <f t="shared" si="0"/>
        <v>11388.628859999999</v>
      </c>
      <c r="H175" s="3">
        <f t="shared" si="1"/>
        <v>0.13999999999759893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98493.92</v>
      </c>
      <c r="D176" s="2">
        <f>'PR-RAS'!E180</f>
        <v>45836.97</v>
      </c>
      <c r="E176" s="2">
        <v>0</v>
      </c>
      <c r="F176" s="2">
        <v>0</v>
      </c>
      <c r="G176" s="3">
        <f t="shared" si="0"/>
        <v>33279.375499999995</v>
      </c>
      <c r="H176" s="3">
        <f t="shared" si="1"/>
        <v>0.11000000000058208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13198.32</v>
      </c>
      <c r="D177" s="2">
        <f>'PR-RAS'!E181</f>
        <v>20981.39</v>
      </c>
      <c r="E177" s="2">
        <v>0</v>
      </c>
      <c r="F177" s="2">
        <v>0</v>
      </c>
      <c r="G177" s="3">
        <f t="shared" si="0"/>
        <v>9708.3535999999986</v>
      </c>
      <c r="H177" s="3">
        <f t="shared" si="1"/>
        <v>0.70999999999912689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14295.81</v>
      </c>
      <c r="D178" s="2">
        <f>'PR-RAS'!E182</f>
        <v>20436.740000000002</v>
      </c>
      <c r="E178" s="2">
        <v>0</v>
      </c>
      <c r="F178" s="2">
        <v>0</v>
      </c>
      <c r="G178" s="3">
        <f t="shared" si="0"/>
        <v>9764.9643299999989</v>
      </c>
      <c r="H178" s="3">
        <f t="shared" si="1"/>
        <v>0.44999999999890861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4950.78</v>
      </c>
      <c r="D179" s="2">
        <f>'PR-RAS'!E183</f>
        <v>3950.1</v>
      </c>
      <c r="E179" s="2">
        <v>0</v>
      </c>
      <c r="F179" s="2">
        <v>0</v>
      </c>
      <c r="G179" s="3">
        <f t="shared" si="0"/>
        <v>2287.47444</v>
      </c>
      <c r="H179" s="3">
        <f t="shared" si="1"/>
        <v>0.32000000000016371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3952.65</v>
      </c>
      <c r="D180" s="2">
        <f>'PR-RAS'!E184</f>
        <v>4158.04</v>
      </c>
      <c r="E180" s="2">
        <v>0</v>
      </c>
      <c r="F180" s="2">
        <v>0</v>
      </c>
      <c r="G180" s="3">
        <f t="shared" si="0"/>
        <v>2196.1026699999998</v>
      </c>
      <c r="H180" s="3">
        <f t="shared" si="1"/>
        <v>0.38999999999987267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23413.02</v>
      </c>
      <c r="D181" s="2">
        <f>'PR-RAS'!E185</f>
        <v>16852.310000000001</v>
      </c>
      <c r="E181" s="2">
        <v>0</v>
      </c>
      <c r="F181" s="2">
        <v>0</v>
      </c>
      <c r="G181" s="3">
        <f t="shared" si="0"/>
        <v>10281.1752</v>
      </c>
      <c r="H181" s="3">
        <f t="shared" si="1"/>
        <v>0.33000000000174623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11515.54</v>
      </c>
      <c r="D182" s="2">
        <f>'PR-RAS'!E186</f>
        <v>9127.99</v>
      </c>
      <c r="E182" s="2">
        <v>0</v>
      </c>
      <c r="F182" s="2">
        <v>0</v>
      </c>
      <c r="G182" s="3">
        <f t="shared" si="0"/>
        <v>5388.6451200000001</v>
      </c>
      <c r="H182" s="3">
        <f t="shared" si="1"/>
        <v>0.46999999999934516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2483.89</v>
      </c>
      <c r="D183" s="2">
        <f>'PR-RAS'!E187</f>
        <v>7063.58</v>
      </c>
      <c r="E183" s="2">
        <v>0</v>
      </c>
      <c r="F183" s="2">
        <v>0</v>
      </c>
      <c r="G183" s="3">
        <f t="shared" si="0"/>
        <v>3023.2111</v>
      </c>
      <c r="H183" s="3">
        <f t="shared" si="1"/>
        <v>0.53000000000020009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55815.199999999997</v>
      </c>
      <c r="E184" s="2">
        <v>0</v>
      </c>
      <c r="F184" s="2">
        <v>0</v>
      </c>
      <c r="G184" s="3">
        <f t="shared" si="0"/>
        <v>20428.3632</v>
      </c>
      <c r="H184" s="3">
        <f t="shared" si="1"/>
        <v>0.19999999999708962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29343.46</v>
      </c>
      <c r="D190" s="2">
        <f>'PR-RAS'!E194</f>
        <v>7428.58</v>
      </c>
      <c r="E190" s="2">
        <v>0</v>
      </c>
      <c r="F190" s="2">
        <v>0</v>
      </c>
      <c r="G190" s="3">
        <f t="shared" si="0"/>
        <v>8353.9171799999986</v>
      </c>
      <c r="H190" s="3">
        <f t="shared" si="1"/>
        <v>0.87999999999919964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993.01</v>
      </c>
      <c r="D192" s="2">
        <f>'PR-RAS'!E196</f>
        <v>75</v>
      </c>
      <c r="E192" s="2">
        <v>0</v>
      </c>
      <c r="F192" s="2">
        <v>0</v>
      </c>
      <c r="G192" s="3">
        <f t="shared" si="0"/>
        <v>218.31491</v>
      </c>
      <c r="H192" s="3">
        <f t="shared" si="1"/>
        <v>9.9999999999909051E-3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632.48</v>
      </c>
      <c r="D193" s="2">
        <f>'PR-RAS'!E197</f>
        <v>605.79999999999995</v>
      </c>
      <c r="E193" s="2">
        <v>0</v>
      </c>
      <c r="F193" s="2">
        <v>0</v>
      </c>
      <c r="G193" s="3">
        <f t="shared" si="0"/>
        <v>354.06335999999999</v>
      </c>
      <c r="H193" s="3">
        <f t="shared" si="1"/>
        <v>0.68000000000006366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500</v>
      </c>
      <c r="D194" s="2">
        <f>'PR-RAS'!E198</f>
        <v>505</v>
      </c>
      <c r="E194" s="2">
        <v>0</v>
      </c>
      <c r="F194" s="2">
        <v>0</v>
      </c>
      <c r="G194" s="3">
        <f t="shared" si="0"/>
        <v>291.43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398.25</v>
      </c>
      <c r="D195" s="2">
        <f>'PR-RAS'!E199</f>
        <v>127.44</v>
      </c>
      <c r="E195" s="2">
        <v>0</v>
      </c>
      <c r="F195" s="2">
        <v>0</v>
      </c>
      <c r="G195" s="3">
        <f t="shared" si="0"/>
        <v>126.70722000000001</v>
      </c>
      <c r="H195" s="3">
        <f t="shared" si="1"/>
        <v>0.68999999999999773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777.67</v>
      </c>
      <c r="D196" s="2">
        <f>'PR-RAS'!E200</f>
        <v>0</v>
      </c>
      <c r="E196" s="2">
        <v>0</v>
      </c>
      <c r="F196" s="2">
        <v>0</v>
      </c>
      <c r="G196" s="3">
        <f t="shared" si="0"/>
        <v>151.64564999999999</v>
      </c>
      <c r="H196" s="3">
        <f t="shared" si="1"/>
        <v>0.33000000000004093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26042.05</v>
      </c>
      <c r="D197" s="2">
        <f>'PR-RAS'!E201</f>
        <v>6115.34</v>
      </c>
      <c r="E197" s="2">
        <v>0</v>
      </c>
      <c r="F197" s="2">
        <v>0</v>
      </c>
      <c r="G197" s="3">
        <f t="shared" si="0"/>
        <v>7501.4550799999997</v>
      </c>
      <c r="H197" s="3">
        <f t="shared" si="1"/>
        <v>0.38999999999941792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78109.23</v>
      </c>
      <c r="D198" s="2">
        <f>'PR-RAS'!E202</f>
        <v>64177.68</v>
      </c>
      <c r="E198" s="2">
        <v>0</v>
      </c>
      <c r="F198" s="2">
        <v>0</v>
      </c>
      <c r="G198" s="3">
        <f t="shared" si="0"/>
        <v>40673.524230000003</v>
      </c>
      <c r="H198" s="3">
        <f t="shared" si="1"/>
        <v>0.54999999999563443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58969.25</v>
      </c>
      <c r="D204" s="2">
        <f>'PR-RAS'!E208</f>
        <v>57340.37</v>
      </c>
      <c r="E204" s="2">
        <v>0</v>
      </c>
      <c r="F204" s="2">
        <v>0</v>
      </c>
      <c r="G204" s="3">
        <f t="shared" si="0"/>
        <v>35250.947970000001</v>
      </c>
      <c r="H204" s="3">
        <f t="shared" si="1"/>
        <v>0.62000000000261934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57340.37</v>
      </c>
      <c r="E206" s="2">
        <v>0</v>
      </c>
      <c r="F206" s="2">
        <v>0</v>
      </c>
      <c r="G206" s="3">
        <f t="shared" si="0"/>
        <v>23509.5517</v>
      </c>
      <c r="H206" s="3">
        <f t="shared" si="1"/>
        <v>0.37000000000261934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58969.25</v>
      </c>
      <c r="D207" s="2">
        <f>'PR-RAS'!E211</f>
        <v>0</v>
      </c>
      <c r="E207" s="2">
        <v>0</v>
      </c>
      <c r="F207" s="2">
        <v>0</v>
      </c>
      <c r="G207" s="3">
        <f t="shared" si="0"/>
        <v>12147.665499999999</v>
      </c>
      <c r="H207" s="3">
        <f t="shared" si="1"/>
        <v>0.25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19139.98</v>
      </c>
      <c r="D212" s="2">
        <f>'PR-RAS'!E216</f>
        <v>6837.3099999999995</v>
      </c>
      <c r="E212" s="2">
        <v>0</v>
      </c>
      <c r="F212" s="2">
        <v>0</v>
      </c>
      <c r="G212" s="3">
        <f t="shared" si="0"/>
        <v>6923.8805999999995</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2339.84</v>
      </c>
      <c r="D213" s="2">
        <f>'PR-RAS'!E217</f>
        <v>3065.44</v>
      </c>
      <c r="E213" s="2">
        <v>0</v>
      </c>
      <c r="F213" s="2">
        <v>0</v>
      </c>
      <c r="G213" s="3">
        <f t="shared" si="0"/>
        <v>1795.7926400000001</v>
      </c>
      <c r="H213" s="3">
        <f t="shared" si="1"/>
        <v>0.59999999999990905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459.06</v>
      </c>
      <c r="D215" s="2">
        <f>'PR-RAS'!E219</f>
        <v>0</v>
      </c>
      <c r="E215" s="2">
        <v>0</v>
      </c>
      <c r="F215" s="2">
        <v>0</v>
      </c>
      <c r="G215" s="3">
        <f t="shared" si="0"/>
        <v>98.238839999999996</v>
      </c>
      <c r="H215" s="3">
        <f t="shared" si="1"/>
        <v>6.0000000000002274E-2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16341.08</v>
      </c>
      <c r="D216" s="2">
        <f>'PR-RAS'!E220</f>
        <v>3771.87</v>
      </c>
      <c r="E216" s="2">
        <v>0</v>
      </c>
      <c r="F216" s="2">
        <v>0</v>
      </c>
      <c r="G216" s="3">
        <f t="shared" si="0"/>
        <v>5135.2362999999996</v>
      </c>
      <c r="H216" s="3">
        <f t="shared" si="1"/>
        <v>0.21000000000003638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3728351.8</v>
      </c>
      <c r="D226" s="2">
        <f>'PR-RAS'!E230</f>
        <v>1908</v>
      </c>
      <c r="E226" s="2">
        <v>0</v>
      </c>
      <c r="F226" s="2">
        <v>0</v>
      </c>
      <c r="G226" s="3">
        <f t="shared" si="0"/>
        <v>839737.755</v>
      </c>
      <c r="H226" s="3">
        <f t="shared" si="1"/>
        <v>0.20000000018626451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61205.29</v>
      </c>
      <c r="D227" s="2">
        <f>'PR-RAS'!E231</f>
        <v>0</v>
      </c>
      <c r="E227" s="2">
        <v>0</v>
      </c>
      <c r="F227" s="2">
        <v>0</v>
      </c>
      <c r="G227" s="3">
        <f t="shared" si="0"/>
        <v>13832.395540000001</v>
      </c>
      <c r="H227" s="3">
        <f t="shared" si="1"/>
        <v>0.29000000000087311</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61205.29</v>
      </c>
      <c r="D228" s="2">
        <f>'PR-RAS'!E232</f>
        <v>0</v>
      </c>
      <c r="E228" s="2">
        <v>0</v>
      </c>
      <c r="F228" s="2">
        <v>0</v>
      </c>
      <c r="G228" s="3">
        <f t="shared" si="0"/>
        <v>13893.600830000001</v>
      </c>
      <c r="H228" s="3">
        <f t="shared" si="1"/>
        <v>0.29000000000087311</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109006.76</v>
      </c>
      <c r="D250" s="2">
        <f>'PR-RAS'!E254</f>
        <v>1908</v>
      </c>
      <c r="E250" s="2">
        <v>0</v>
      </c>
      <c r="F250" s="2">
        <v>0</v>
      </c>
      <c r="G250" s="3">
        <f t="shared" si="0"/>
        <v>28092.86724</v>
      </c>
      <c r="H250" s="3">
        <f t="shared" si="1"/>
        <v>0.24000000000523869</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109006.76</v>
      </c>
      <c r="D251" s="2">
        <f>'PR-RAS'!E255</f>
        <v>1908</v>
      </c>
      <c r="E251" s="2">
        <v>0</v>
      </c>
      <c r="F251" s="2">
        <v>0</v>
      </c>
      <c r="G251" s="3">
        <f t="shared" si="0"/>
        <v>28205.69</v>
      </c>
      <c r="H251" s="3">
        <f t="shared" si="1"/>
        <v>0.24000000000523869</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3558139.75</v>
      </c>
      <c r="D253" s="2">
        <f>'PR-RAS'!E257</f>
        <v>0</v>
      </c>
      <c r="E253" s="2">
        <v>0</v>
      </c>
      <c r="F253" s="2">
        <v>0</v>
      </c>
      <c r="G253" s="3">
        <f t="shared" si="0"/>
        <v>896651.21700000006</v>
      </c>
      <c r="H253" s="3">
        <f t="shared" si="1"/>
        <v>0.25</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3558139.75</v>
      </c>
      <c r="D256" s="2">
        <f>'PR-RAS'!E260</f>
        <v>0</v>
      </c>
      <c r="E256" s="2">
        <v>0</v>
      </c>
      <c r="F256" s="2">
        <v>0</v>
      </c>
      <c r="G256" s="3">
        <f t="shared" si="0"/>
        <v>907325.63624999998</v>
      </c>
      <c r="H256" s="3">
        <f t="shared" si="1"/>
        <v>0.25</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1756</v>
      </c>
      <c r="E258" s="2">
        <v>0</v>
      </c>
      <c r="F258" s="2">
        <v>0</v>
      </c>
      <c r="G258" s="3">
        <f t="shared" si="0"/>
        <v>902.58400000000006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1756</v>
      </c>
      <c r="E265" s="2">
        <v>0</v>
      </c>
      <c r="F265" s="2">
        <v>0</v>
      </c>
      <c r="G265" s="3">
        <f t="shared" si="0"/>
        <v>927.16800000000001</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1756</v>
      </c>
      <c r="E266" s="2">
        <v>0</v>
      </c>
      <c r="F266" s="2">
        <v>0</v>
      </c>
      <c r="G266" s="3">
        <f t="shared" si="0"/>
        <v>930.68000000000006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22954.920000000002</v>
      </c>
      <c r="D269" s="2">
        <f>'PR-RAS'!E273</f>
        <v>0</v>
      </c>
      <c r="E269" s="2">
        <v>0</v>
      </c>
      <c r="F269" s="2">
        <v>0</v>
      </c>
      <c r="G269" s="3">
        <f t="shared" si="0"/>
        <v>6151.918560000001</v>
      </c>
      <c r="H269" s="3">
        <f t="shared" si="1"/>
        <v>7.9999999998108251E-2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22954.920000000002</v>
      </c>
      <c r="D270" s="2">
        <f>'PR-RAS'!E274</f>
        <v>0</v>
      </c>
      <c r="E270" s="2">
        <v>0</v>
      </c>
      <c r="F270" s="2">
        <v>0</v>
      </c>
      <c r="G270" s="3">
        <f t="shared" si="0"/>
        <v>6174.8734800000011</v>
      </c>
      <c r="H270" s="3">
        <f t="shared" si="1"/>
        <v>7.9999999998108251E-2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1733.74</v>
      </c>
      <c r="D272" s="2">
        <f>'PR-RAS'!E276</f>
        <v>0</v>
      </c>
      <c r="E272" s="2">
        <v>0</v>
      </c>
      <c r="F272" s="2">
        <v>0</v>
      </c>
      <c r="G272" s="3">
        <f t="shared" si="0"/>
        <v>469.84354000000002</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21221.18</v>
      </c>
      <c r="D273" s="2">
        <f>'PR-RAS'!E277</f>
        <v>0</v>
      </c>
      <c r="E273" s="2">
        <v>0</v>
      </c>
      <c r="F273" s="2">
        <v>0</v>
      </c>
      <c r="G273" s="3">
        <f t="shared" si="0"/>
        <v>5772.1609600000002</v>
      </c>
      <c r="H273" s="3">
        <f t="shared" si="1"/>
        <v>0.18000000000029104</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6693527.879999999</v>
      </c>
      <c r="D295" s="2">
        <f>'PR-RAS'!E299</f>
        <v>3708829.5599999996</v>
      </c>
      <c r="E295" s="2">
        <v>0</v>
      </c>
      <c r="F295" s="2">
        <v>0</v>
      </c>
      <c r="G295" s="3">
        <f t="shared" si="12"/>
        <v>4148688.9779999992</v>
      </c>
      <c r="H295" s="3">
        <f t="shared" si="13"/>
        <v>0.56000000145286322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1084999.660000002</v>
      </c>
      <c r="D296" s="2">
        <f>'PR-RAS'!E300</f>
        <v>78548.64000000013</v>
      </c>
      <c r="E296" s="2">
        <v>0</v>
      </c>
      <c r="F296" s="2">
        <v>0</v>
      </c>
      <c r="G296" s="3">
        <f t="shared" si="12"/>
        <v>366418.59730000066</v>
      </c>
      <c r="H296" s="3">
        <f t="shared" si="13"/>
        <v>0.69999999785795808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10750811.59</v>
      </c>
      <c r="D298" s="2">
        <f>'PR-RAS'!E302</f>
        <v>11835811.25</v>
      </c>
      <c r="E298" s="2">
        <v>0</v>
      </c>
      <c r="F298" s="2">
        <v>0</v>
      </c>
      <c r="G298" s="3">
        <f t="shared" si="12"/>
        <v>10223462.924730001</v>
      </c>
      <c r="H298" s="3">
        <f t="shared" si="13"/>
        <v>0.66000000014901161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2252.35</v>
      </c>
      <c r="D300" s="2">
        <f>'PR-RAS'!E304</f>
        <v>256168.83</v>
      </c>
      <c r="E300" s="2">
        <v>0</v>
      </c>
      <c r="F300" s="2">
        <v>0</v>
      </c>
      <c r="G300" s="3">
        <f t="shared" si="12"/>
        <v>153862.41298999998</v>
      </c>
      <c r="H300" s="3">
        <f t="shared" si="13"/>
        <v>0.52000000001271474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2252.35</v>
      </c>
      <c r="D301" s="2">
        <f>'PR-RAS'!E305</f>
        <v>5145.99</v>
      </c>
      <c r="E301" s="2">
        <v>0</v>
      </c>
      <c r="F301" s="2">
        <v>0</v>
      </c>
      <c r="G301" s="3">
        <f t="shared" si="12"/>
        <v>3763.299</v>
      </c>
      <c r="H301" s="3">
        <f t="shared" si="13"/>
        <v>0.36000000000012733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1661266.3499999996</v>
      </c>
      <c r="D355" s="2">
        <f>'PR-RAS'!E360</f>
        <v>41819.11</v>
      </c>
      <c r="E355" s="2">
        <v>0</v>
      </c>
      <c r="F355" s="2">
        <v>0</v>
      </c>
      <c r="G355" s="3">
        <f t="shared" si="12"/>
        <v>617696.21777999983</v>
      </c>
      <c r="H355" s="3">
        <f t="shared" si="13"/>
        <v>0.45999999962805305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1661266.3499999996</v>
      </c>
      <c r="D368" s="2">
        <f>'PR-RAS'!E373</f>
        <v>41819.11</v>
      </c>
      <c r="E368" s="2">
        <v>0</v>
      </c>
      <c r="F368" s="2">
        <v>0</v>
      </c>
      <c r="G368" s="3">
        <f t="shared" si="12"/>
        <v>640379.97718999989</v>
      </c>
      <c r="H368" s="3">
        <f t="shared" si="13"/>
        <v>0.45999999962805305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1228436.8799999999</v>
      </c>
      <c r="D369" s="2">
        <f>'PR-RAS'!E374</f>
        <v>0</v>
      </c>
      <c r="E369" s="2">
        <v>0</v>
      </c>
      <c r="F369" s="2">
        <v>0</v>
      </c>
      <c r="G369" s="3">
        <f t="shared" si="12"/>
        <v>452064.77183999994</v>
      </c>
      <c r="H369" s="3">
        <f t="shared" si="13"/>
        <v>0.12000000011175871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1228436.8799999999</v>
      </c>
      <c r="D371" s="2">
        <f>'PR-RAS'!E376</f>
        <v>0</v>
      </c>
      <c r="E371" s="2">
        <v>0</v>
      </c>
      <c r="F371" s="2">
        <v>0</v>
      </c>
      <c r="G371" s="3">
        <f t="shared" si="12"/>
        <v>454521.64559999993</v>
      </c>
      <c r="H371" s="3">
        <f t="shared" si="13"/>
        <v>0.12000000011175871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431040.83999999997</v>
      </c>
      <c r="D374" s="2">
        <f>'PR-RAS'!E379</f>
        <v>40991.79</v>
      </c>
      <c r="E374" s="2">
        <v>0</v>
      </c>
      <c r="F374" s="2">
        <v>0</v>
      </c>
      <c r="G374" s="3">
        <f t="shared" si="12"/>
        <v>191358.10866</v>
      </c>
      <c r="H374" s="3">
        <f t="shared" si="13"/>
        <v>0.37000000003172318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44839.62</v>
      </c>
      <c r="D375" s="2">
        <f>'PR-RAS'!E380</f>
        <v>324.79000000000002</v>
      </c>
      <c r="E375" s="2">
        <v>0</v>
      </c>
      <c r="F375" s="2">
        <v>0</v>
      </c>
      <c r="G375" s="3">
        <f t="shared" si="12"/>
        <v>17012.960800000001</v>
      </c>
      <c r="H375" s="3">
        <f t="shared" si="13"/>
        <v>0.58999999999736019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84246.99</v>
      </c>
      <c r="D380" s="2">
        <f>'PR-RAS'!E385</f>
        <v>0</v>
      </c>
      <c r="E380" s="2">
        <v>0</v>
      </c>
      <c r="F380" s="2">
        <v>0</v>
      </c>
      <c r="G380" s="3">
        <f t="shared" si="12"/>
        <v>31929.609210000002</v>
      </c>
      <c r="H380" s="3">
        <f t="shared" si="13"/>
        <v>9.9999999947613105E-3</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301954.23</v>
      </c>
      <c r="D381" s="2">
        <f>'PR-RAS'!E386</f>
        <v>40667</v>
      </c>
      <c r="E381" s="2">
        <v>0</v>
      </c>
      <c r="F381" s="2">
        <v>0</v>
      </c>
      <c r="G381" s="3">
        <f t="shared" si="12"/>
        <v>145649.52739999999</v>
      </c>
      <c r="H381" s="3">
        <f t="shared" si="13"/>
        <v>0.22999999998137355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1788.63</v>
      </c>
      <c r="D388" s="2">
        <f>'PR-RAS'!E393</f>
        <v>827.32</v>
      </c>
      <c r="E388" s="2">
        <v>0</v>
      </c>
      <c r="F388" s="2">
        <v>0</v>
      </c>
      <c r="G388" s="3">
        <f t="shared" si="12"/>
        <v>1332.5454900000002</v>
      </c>
      <c r="H388" s="3">
        <f t="shared" si="13"/>
        <v>0.68999999999994088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1788.63</v>
      </c>
      <c r="D389" s="2">
        <f>'PR-RAS'!E394</f>
        <v>827.32</v>
      </c>
      <c r="E389" s="2">
        <v>0</v>
      </c>
      <c r="F389" s="2">
        <v>0</v>
      </c>
      <c r="G389" s="3">
        <f t="shared" si="12"/>
        <v>1335.9887600000002</v>
      </c>
      <c r="H389" s="3">
        <f t="shared" si="13"/>
        <v>0.68999999999994088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1661266.3499999996</v>
      </c>
      <c r="D413" s="2">
        <f>'PR-RAS'!E418</f>
        <v>41819.11</v>
      </c>
      <c r="E413" s="2">
        <v>0</v>
      </c>
      <c r="F413" s="2">
        <v>0</v>
      </c>
      <c r="G413" s="3">
        <f t="shared" si="12"/>
        <v>718900.68283999979</v>
      </c>
      <c r="H413" s="3">
        <f t="shared" si="13"/>
        <v>0.45999999962805305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15021582.1</v>
      </c>
      <c r="D415" s="2">
        <f>'PR-RAS'!E420</f>
        <v>16682848.449999999</v>
      </c>
      <c r="E415" s="2">
        <v>0</v>
      </c>
      <c r="F415" s="2">
        <v>0</v>
      </c>
      <c r="G415" s="3">
        <f t="shared" si="12"/>
        <v>20032333.505999997</v>
      </c>
      <c r="H415" s="3">
        <f t="shared" si="13"/>
        <v>0.54999999888241291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7778527.540000001</v>
      </c>
      <c r="D417" s="2">
        <f>'PR-RAS'!E422</f>
        <v>3787378.1999999997</v>
      </c>
      <c r="E417" s="2">
        <v>0</v>
      </c>
      <c r="F417" s="2">
        <v>0</v>
      </c>
      <c r="G417" s="3">
        <f t="shared" si="12"/>
        <v>6386966.1190400003</v>
      </c>
      <c r="H417" s="3">
        <f t="shared" si="13"/>
        <v>0.65999999875202775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8354794.2299999986</v>
      </c>
      <c r="D418" s="2">
        <f>'PR-RAS'!E423</f>
        <v>3750648.6699999995</v>
      </c>
      <c r="E418" s="2">
        <v>0</v>
      </c>
      <c r="F418" s="2">
        <v>0</v>
      </c>
      <c r="G418" s="3">
        <f t="shared" si="12"/>
        <v>6611990.1846899986</v>
      </c>
      <c r="H418" s="3">
        <f t="shared" si="13"/>
        <v>0.55999999912455678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36729.530000000261</v>
      </c>
      <c r="E419" s="2">
        <v>0</v>
      </c>
      <c r="F419" s="2">
        <v>0</v>
      </c>
      <c r="G419" s="3">
        <f t="shared" si="12"/>
        <v>30705.887080000215</v>
      </c>
      <c r="H419" s="3">
        <f t="shared" si="13"/>
        <v>0.46999999973922968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576266.68999999762</v>
      </c>
      <c r="D420" s="2">
        <f>'PR-RAS'!E425</f>
        <v>0</v>
      </c>
      <c r="E420" s="2">
        <v>0</v>
      </c>
      <c r="F420" s="2">
        <v>0</v>
      </c>
      <c r="G420" s="3">
        <f t="shared" si="12"/>
        <v>241455.74310999899</v>
      </c>
      <c r="H420" s="3">
        <f t="shared" si="13"/>
        <v>0.31000000238418579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4270770.51</v>
      </c>
      <c r="D422" s="2">
        <f>'PR-RAS'!E427</f>
        <v>4847037.1999999993</v>
      </c>
      <c r="E422" s="2">
        <v>0</v>
      </c>
      <c r="F422" s="2">
        <v>0</v>
      </c>
      <c r="G422" s="3">
        <f t="shared" si="12"/>
        <v>5879199.7071099989</v>
      </c>
      <c r="H422" s="3">
        <f t="shared" si="13"/>
        <v>0.68999999947845936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2252.35</v>
      </c>
      <c r="D423" s="2">
        <f>'PR-RAS'!E428</f>
        <v>256168.83</v>
      </c>
      <c r="E423" s="2">
        <v>0</v>
      </c>
      <c r="F423" s="2">
        <v>0</v>
      </c>
      <c r="G423" s="3">
        <f t="shared" si="12"/>
        <v>217156.98421999998</v>
      </c>
      <c r="H423" s="3">
        <f t="shared" si="13"/>
        <v>0.52000000001271474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350767.44</v>
      </c>
      <c r="E529" s="2">
        <v>0</v>
      </c>
      <c r="F529" s="2">
        <v>0</v>
      </c>
      <c r="G529" s="3">
        <f t="shared" ref="G529:G836" si="14">(B529/1000)*(C529*1+D529*2)</f>
        <v>370410.41664000001</v>
      </c>
      <c r="H529" s="3">
        <f t="shared" ref="H529:H836" si="15">ABS(C529-ROUND(C529,0))+ABS(D529-ROUND(D529,0))</f>
        <v>0.44000000000232831</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350767.44</v>
      </c>
      <c r="E591" s="2">
        <v>0</v>
      </c>
      <c r="F591" s="2">
        <v>0</v>
      </c>
      <c r="G591" s="3">
        <f t="shared" si="14"/>
        <v>413905.57919999998</v>
      </c>
      <c r="H591" s="3">
        <f t="shared" si="15"/>
        <v>0.44000000000232831</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350767.44</v>
      </c>
      <c r="E597" s="2">
        <v>0</v>
      </c>
      <c r="F597" s="2">
        <v>0</v>
      </c>
      <c r="G597" s="3">
        <f t="shared" si="14"/>
        <v>418114.78847999999</v>
      </c>
      <c r="H597" s="3">
        <f t="shared" si="15"/>
        <v>0.44000000000232831</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350767.44</v>
      </c>
      <c r="E598" s="2">
        <v>0</v>
      </c>
      <c r="F598" s="2">
        <v>0</v>
      </c>
      <c r="G598" s="3">
        <f t="shared" si="14"/>
        <v>418816.32335999998</v>
      </c>
      <c r="H598" s="3">
        <f t="shared" si="15"/>
        <v>0.44000000000232831</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350767.44</v>
      </c>
      <c r="E634" s="2">
        <v>0</v>
      </c>
      <c r="F634" s="2">
        <v>0</v>
      </c>
      <c r="G634" s="3">
        <f t="shared" si="14"/>
        <v>444071.57903999998</v>
      </c>
      <c r="H634" s="3">
        <f t="shared" si="15"/>
        <v>0.44000000000232831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4910743.8899999997</v>
      </c>
      <c r="D635" s="2">
        <f>'PR-RAS'!E641</f>
        <v>4910743.8899999997</v>
      </c>
      <c r="E635" s="2">
        <v>0</v>
      </c>
      <c r="F635" s="2">
        <v>0</v>
      </c>
      <c r="G635" s="3">
        <f t="shared" si="14"/>
        <v>9340234.878779998</v>
      </c>
      <c r="H635" s="3">
        <f t="shared" si="15"/>
        <v>0.22000000067055225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7778527.540000001</v>
      </c>
      <c r="D637" s="2">
        <f>'PR-RAS'!E643</f>
        <v>3787378.1999999997</v>
      </c>
      <c r="E637" s="2">
        <v>0</v>
      </c>
      <c r="F637" s="2">
        <v>0</v>
      </c>
      <c r="G637" s="3">
        <f t="shared" si="14"/>
        <v>9764688.5858400017</v>
      </c>
      <c r="H637" s="3">
        <f t="shared" si="15"/>
        <v>0.65999999875202775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8354794.2299999986</v>
      </c>
      <c r="D638" s="2">
        <f>'PR-RAS'!E644</f>
        <v>4101416.1099999994</v>
      </c>
      <c r="E638" s="2">
        <v>0</v>
      </c>
      <c r="F638" s="2">
        <v>0</v>
      </c>
      <c r="G638" s="3">
        <f t="shared" si="14"/>
        <v>10547208.048649998</v>
      </c>
      <c r="H638" s="3">
        <f t="shared" si="15"/>
        <v>0.33999999798834324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576266.68999999762</v>
      </c>
      <c r="D640" s="2">
        <f>'PR-RAS'!E646</f>
        <v>314037.90999999968</v>
      </c>
      <c r="E640" s="2">
        <v>0</v>
      </c>
      <c r="F640" s="2">
        <v>0</v>
      </c>
      <c r="G640" s="3">
        <f t="shared" si="14"/>
        <v>769574.86388999806</v>
      </c>
      <c r="H640" s="3">
        <f t="shared" si="15"/>
        <v>0.40000000270083547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639973.37999999989</v>
      </c>
      <c r="D641" s="2">
        <f>'PR-RAS'!E647</f>
        <v>63706.69000000041</v>
      </c>
      <c r="E641" s="2">
        <v>0</v>
      </c>
      <c r="F641" s="2">
        <v>0</v>
      </c>
      <c r="G641" s="3">
        <f t="shared" si="14"/>
        <v>491127.52640000044</v>
      </c>
      <c r="H641" s="3">
        <f t="shared" si="15"/>
        <v>0.68999999947845936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63706.690000002272</v>
      </c>
      <c r="D643" s="2">
        <f>'PR-RAS'!E649</f>
        <v>0</v>
      </c>
      <c r="E643" s="2">
        <v>0</v>
      </c>
      <c r="F643" s="2">
        <v>0</v>
      </c>
      <c r="G643" s="3">
        <f t="shared" si="14"/>
        <v>40899.694980001463</v>
      </c>
      <c r="H643" s="3">
        <f t="shared" si="15"/>
        <v>0.30999999772757292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250331.21999999927</v>
      </c>
      <c r="E644" s="2">
        <v>0</v>
      </c>
      <c r="F644" s="2">
        <v>0</v>
      </c>
      <c r="G644" s="3">
        <f t="shared" si="14"/>
        <v>321925.94891999906</v>
      </c>
      <c r="H644" s="3">
        <f t="shared" si="15"/>
        <v>0.21999999927356839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195306.87</v>
      </c>
      <c r="D645" s="2">
        <f>'PR-RAS'!E651</f>
        <v>0</v>
      </c>
      <c r="E645" s="2">
        <v>0</v>
      </c>
      <c r="F645" s="2">
        <v>0</v>
      </c>
      <c r="G645" s="3">
        <f t="shared" si="14"/>
        <v>125777.62428</v>
      </c>
      <c r="H645" s="3">
        <f t="shared" si="15"/>
        <v>0.13000000000465661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1631673.95</v>
      </c>
      <c r="D646" s="2">
        <f>'PR-RAS'!E653</f>
        <v>79453.84</v>
      </c>
      <c r="E646" s="2">
        <v>0</v>
      </c>
      <c r="F646" s="2">
        <v>0</v>
      </c>
      <c r="G646" s="3">
        <f t="shared" si="14"/>
        <v>1154925.1513499999</v>
      </c>
      <c r="H646" s="3">
        <f t="shared" si="15"/>
        <v>0.21000000005005859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5065638.0199999996</v>
      </c>
      <c r="D647" s="2">
        <f>'PR-RAS'!E654</f>
        <v>1527311.72</v>
      </c>
      <c r="E647" s="2">
        <v>0</v>
      </c>
      <c r="F647" s="2">
        <v>0</v>
      </c>
      <c r="G647" s="3">
        <f t="shared" si="14"/>
        <v>5245688.9031599993</v>
      </c>
      <c r="H647" s="3">
        <f t="shared" si="15"/>
        <v>0.29999999958090484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6617858.1299999999</v>
      </c>
      <c r="D648" s="2">
        <f>'PR-RAS'!E655</f>
        <v>1516898.01</v>
      </c>
      <c r="E648" s="2">
        <v>0</v>
      </c>
      <c r="F648" s="2">
        <v>0</v>
      </c>
      <c r="G648" s="3">
        <f t="shared" si="14"/>
        <v>6244620.2350500003</v>
      </c>
      <c r="H648" s="3">
        <f t="shared" si="15"/>
        <v>0.13999999989755452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79453.839999999851</v>
      </c>
      <c r="D649" s="2">
        <f>'PR-RAS'!E656</f>
        <v>89867.550000000047</v>
      </c>
      <c r="E649" s="2">
        <v>0</v>
      </c>
      <c r="F649" s="2">
        <v>0</v>
      </c>
      <c r="G649" s="3">
        <f t="shared" si="14"/>
        <v>167954.43311999997</v>
      </c>
      <c r="H649" s="3">
        <f t="shared" si="15"/>
        <v>0.61000000010244548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99</v>
      </c>
      <c r="E651" s="2">
        <v>0</v>
      </c>
      <c r="F651" s="2">
        <v>0</v>
      </c>
      <c r="G651" s="3">
        <f t="shared" si="14"/>
        <v>186.55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86</v>
      </c>
      <c r="D653" s="2">
        <f>'PR-RAS'!E660</f>
        <v>97</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10006.81</v>
      </c>
      <c r="D664" s="2">
        <f>'PR-RAS'!E671</f>
        <v>0</v>
      </c>
      <c r="E664" s="2">
        <v>0</v>
      </c>
      <c r="F664" s="2">
        <v>0</v>
      </c>
      <c r="G664" s="3">
        <f t="shared" si="14"/>
        <v>6634.5150299999996</v>
      </c>
      <c r="H664" s="3">
        <f t="shared" si="15"/>
        <v>0.19000000000050932</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2413.54</v>
      </c>
      <c r="D665" s="2">
        <f>'PR-RAS'!E672</f>
        <v>0</v>
      </c>
      <c r="E665" s="2">
        <v>0</v>
      </c>
      <c r="F665" s="2">
        <v>0</v>
      </c>
      <c r="G665" s="3">
        <f t="shared" si="14"/>
        <v>1602.5905600000001</v>
      </c>
      <c r="H665" s="3">
        <f t="shared" si="15"/>
        <v>0.46000000000003638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2173861.7400000002</v>
      </c>
      <c r="D676" s="2">
        <f>'PR-RAS'!E683</f>
        <v>2613447.54</v>
      </c>
      <c r="E676" s="2">
        <v>0</v>
      </c>
      <c r="F676" s="2">
        <v>0</v>
      </c>
      <c r="G676" s="3">
        <f t="shared" si="14"/>
        <v>4995510.8535000002</v>
      </c>
      <c r="H676" s="3">
        <f t="shared" si="15"/>
        <v>0.71999999973922968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14331.57</v>
      </c>
      <c r="E677" s="2">
        <v>0</v>
      </c>
      <c r="F677" s="2">
        <v>0</v>
      </c>
      <c r="G677" s="3">
        <f t="shared" si="14"/>
        <v>19376.282640000001</v>
      </c>
      <c r="H677" s="3">
        <f t="shared" si="15"/>
        <v>0.43000000000029104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1871.54</v>
      </c>
      <c r="D678" s="2">
        <f>'PR-RAS'!E685</f>
        <v>852.5</v>
      </c>
      <c r="E678" s="2">
        <v>0</v>
      </c>
      <c r="F678" s="2">
        <v>0</v>
      </c>
      <c r="G678" s="3">
        <f t="shared" si="14"/>
        <v>2421.3175800000004</v>
      </c>
      <c r="H678" s="3">
        <f t="shared" si="15"/>
        <v>0.96000000000003638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644750.41</v>
      </c>
      <c r="D695" s="2">
        <f>'PR-RAS'!E702</f>
        <v>16683.8</v>
      </c>
      <c r="E695" s="2">
        <v>0</v>
      </c>
      <c r="F695" s="2">
        <v>0</v>
      </c>
      <c r="G695" s="3">
        <f t="shared" si="14"/>
        <v>470613.89893999998</v>
      </c>
      <c r="H695" s="3">
        <f t="shared" si="15"/>
        <v>0.61000000003332389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3223214.76</v>
      </c>
      <c r="D699" s="2">
        <f>'PR-RAS'!E706</f>
        <v>0</v>
      </c>
      <c r="E699" s="2">
        <v>0</v>
      </c>
      <c r="F699" s="2">
        <v>0</v>
      </c>
      <c r="G699" s="3">
        <f t="shared" si="14"/>
        <v>2249803.9024799997</v>
      </c>
      <c r="H699" s="3">
        <f t="shared" si="15"/>
        <v>0.24000000022351742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16454.91</v>
      </c>
      <c r="D717" s="2">
        <f>'PR-RAS'!E724</f>
        <v>0</v>
      </c>
      <c r="E717" s="2">
        <v>0</v>
      </c>
      <c r="F717" s="2">
        <v>0</v>
      </c>
      <c r="G717" s="3">
        <f t="shared" si="14"/>
        <v>11781.715559999999</v>
      </c>
      <c r="H717" s="3">
        <f t="shared" si="15"/>
        <v>9.0000000000145519E-2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3097.72</v>
      </c>
      <c r="E725" s="2">
        <v>0</v>
      </c>
      <c r="F725" s="2">
        <v>0</v>
      </c>
      <c r="G725" s="3">
        <f t="shared" si="14"/>
        <v>6150.6189199999999</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441.44</v>
      </c>
      <c r="E726" s="2">
        <v>0</v>
      </c>
      <c r="F726" s="2">
        <v>0</v>
      </c>
      <c r="G726" s="3">
        <f t="shared" si="14"/>
        <v>2240.308</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72569.740000000005</v>
      </c>
      <c r="D727" s="2">
        <f>'PR-RAS'!E734</f>
        <v>76898.259999999995</v>
      </c>
      <c r="E727" s="2">
        <v>0</v>
      </c>
      <c r="F727" s="2">
        <v>0</v>
      </c>
      <c r="G727" s="3">
        <f t="shared" si="14"/>
        <v>164341.90476</v>
      </c>
      <c r="H727" s="3">
        <f t="shared" si="15"/>
        <v>0.51999999998952262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3952.65</v>
      </c>
      <c r="D729" s="2">
        <f>'PR-RAS'!E736</f>
        <v>4158.04</v>
      </c>
      <c r="E729" s="2">
        <v>0</v>
      </c>
      <c r="F729" s="2">
        <v>0</v>
      </c>
      <c r="G729" s="3">
        <f t="shared" si="14"/>
        <v>8931.63544</v>
      </c>
      <c r="H729" s="3">
        <f t="shared" si="15"/>
        <v>0.38999999999987267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447.92</v>
      </c>
      <c r="D731" s="2">
        <f>'PR-RAS'!E738</f>
        <v>64.5</v>
      </c>
      <c r="E731" s="2">
        <v>0</v>
      </c>
      <c r="F731" s="2">
        <v>0</v>
      </c>
      <c r="G731" s="3">
        <f t="shared" si="14"/>
        <v>421.15160000000003</v>
      </c>
      <c r="H731" s="3">
        <f t="shared" si="15"/>
        <v>0.57999999999998408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315</v>
      </c>
      <c r="E736" s="2">
        <v>0</v>
      </c>
      <c r="F736" s="2">
        <v>0</v>
      </c>
      <c r="G736" s="3">
        <f t="shared" ref="G736:G737" si="28">(B736/1000)*(C736*1+D736*2)</f>
        <v>463.05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57340.37</v>
      </c>
      <c r="E750" s="2">
        <v>0</v>
      </c>
      <c r="F750" s="2">
        <v>0</v>
      </c>
      <c r="G750" s="3">
        <f t="shared" si="14"/>
        <v>85895.874259999997</v>
      </c>
      <c r="H750" s="3">
        <f t="shared" si="15"/>
        <v>0.37000000000261934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58969.25</v>
      </c>
      <c r="D753" s="2">
        <f>'PR-RAS'!E760</f>
        <v>0</v>
      </c>
      <c r="E753" s="2">
        <v>0</v>
      </c>
      <c r="F753" s="2">
        <v>0</v>
      </c>
      <c r="G753" s="3">
        <f t="shared" si="14"/>
        <v>44344.875999999997</v>
      </c>
      <c r="H753" s="3">
        <f t="shared" si="15"/>
        <v>0.25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58955.87</v>
      </c>
      <c r="D810" s="2">
        <f>'PR-RAS'!E817</f>
        <v>0</v>
      </c>
      <c r="E810" s="2">
        <v>0</v>
      </c>
      <c r="F810" s="2">
        <v>0</v>
      </c>
      <c r="G810" s="3">
        <f t="shared" si="14"/>
        <v>47695.298830000007</v>
      </c>
      <c r="H810" s="3">
        <f t="shared" si="15"/>
        <v>0.12999999999738066</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50050.89</v>
      </c>
      <c r="D811" s="2">
        <f>'PR-RAS'!E818</f>
        <v>1908</v>
      </c>
      <c r="E811" s="2">
        <v>0</v>
      </c>
      <c r="F811" s="2">
        <v>0</v>
      </c>
      <c r="G811" s="3">
        <f t="shared" si="14"/>
        <v>43632.180899999999</v>
      </c>
      <c r="H811" s="3">
        <f t="shared" si="15"/>
        <v>0.11000000000058208</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35.99</v>
      </c>
      <c r="E837" s="2">
        <v>0</v>
      </c>
      <c r="F837" s="2">
        <v>0</v>
      </c>
      <c r="G837" s="3">
        <f t="shared" ref="G837:G1010" si="34">(B837/1000)*(C837*1+D837*2)</f>
        <v>60.175280000000001</v>
      </c>
      <c r="H837" s="3">
        <f t="shared" ref="H837:H1095" si="35">ABS(C837-ROUND(C837,0))+ABS(D837-ROUND(D837,0))</f>
        <v>9.9999999999980105E-3</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1720.01</v>
      </c>
      <c r="E839" s="2">
        <v>0</v>
      </c>
      <c r="F839" s="2">
        <v>0</v>
      </c>
      <c r="G839" s="3">
        <f t="shared" si="34"/>
        <v>2882.7367599999998</v>
      </c>
      <c r="H839" s="3">
        <f t="shared" si="35"/>
        <v>9.9999999999909051E-3</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350767.44</v>
      </c>
      <c r="E967" s="2">
        <v>0</v>
      </c>
      <c r="F967" s="2">
        <v>0</v>
      </c>
      <c r="G967" s="3">
        <f t="shared" si="34"/>
        <v>677682.69407999993</v>
      </c>
      <c r="H967" s="3">
        <f t="shared" si="35"/>
        <v>0.44000000000232831</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14974492.059999999</v>
      </c>
      <c r="D1011" s="7">
        <f>BILANCA!E6</f>
        <v>14482664.759999998</v>
      </c>
      <c r="E1011" s="7">
        <v>0</v>
      </c>
      <c r="F1011" s="7">
        <v>0</v>
      </c>
      <c r="G1011" s="8">
        <f t="shared" ref="G1011:G1306" si="38">B1011/1000*C1011+B1011/500*D1011</f>
        <v>43939.821579999996</v>
      </c>
      <c r="H1011" s="8">
        <f t="shared" si="35"/>
        <v>0.30000000074505806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14687197.279999999</v>
      </c>
      <c r="D1012" s="2">
        <f>BILANCA!E7</f>
        <v>14127159.479999999</v>
      </c>
      <c r="E1012" s="2">
        <v>0</v>
      </c>
      <c r="F1012" s="2">
        <v>0</v>
      </c>
      <c r="G1012" s="3">
        <f t="shared" si="38"/>
        <v>85883.032479999994</v>
      </c>
      <c r="H1012" s="3">
        <f t="shared" si="35"/>
        <v>0.75999999791383743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7834.44</v>
      </c>
      <c r="D1013" s="2">
        <f>BILANCA!E8</f>
        <v>7834.44</v>
      </c>
      <c r="E1013" s="2">
        <v>0</v>
      </c>
      <c r="F1013" s="2">
        <v>0</v>
      </c>
      <c r="G1013" s="3">
        <f t="shared" si="38"/>
        <v>70.509959999999992</v>
      </c>
      <c r="H1013" s="3">
        <f t="shared" si="35"/>
        <v>0.87999999999919964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7834.44</v>
      </c>
      <c r="D1015" s="2">
        <f>BILANCA!E10</f>
        <v>7834.44</v>
      </c>
      <c r="E1015" s="2">
        <v>0</v>
      </c>
      <c r="F1015" s="2">
        <v>0</v>
      </c>
      <c r="G1015" s="3">
        <f t="shared" si="38"/>
        <v>117.51659999999998</v>
      </c>
      <c r="H1015" s="3">
        <f t="shared" si="35"/>
        <v>0.87999999999919964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14672849.82</v>
      </c>
      <c r="D1017" s="2">
        <f>BILANCA!E12</f>
        <v>14111901.789999999</v>
      </c>
      <c r="E1017" s="2">
        <v>0</v>
      </c>
      <c r="F1017" s="2">
        <v>0</v>
      </c>
      <c r="G1017" s="3">
        <f t="shared" si="38"/>
        <v>300276.57380000001</v>
      </c>
      <c r="H1017" s="3">
        <f t="shared" si="35"/>
        <v>0.39000000059604645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12872861.799999999</v>
      </c>
      <c r="D1018" s="2">
        <f>BILANCA!E13</f>
        <v>12710322.729999999</v>
      </c>
      <c r="E1018" s="2">
        <v>0</v>
      </c>
      <c r="F1018" s="2">
        <v>0</v>
      </c>
      <c r="G1018" s="3">
        <f t="shared" si="38"/>
        <v>306348.05807999999</v>
      </c>
      <c r="H1018" s="3">
        <f t="shared" si="35"/>
        <v>0.4700000025331974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74564.009999999995</v>
      </c>
      <c r="D1019" s="2">
        <f>BILANCA!E14</f>
        <v>74564.009999999995</v>
      </c>
      <c r="E1019" s="2">
        <v>0</v>
      </c>
      <c r="F1019" s="2">
        <v>0</v>
      </c>
      <c r="G1019" s="3">
        <f t="shared" si="38"/>
        <v>2013.2282699999996</v>
      </c>
      <c r="H1019" s="3">
        <f t="shared" si="35"/>
        <v>1.9999999989522621E-2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13211244.359999999</v>
      </c>
      <c r="D1020" s="2">
        <f>BILANCA!E15</f>
        <v>13211244.359999999</v>
      </c>
      <c r="E1020" s="2">
        <v>0</v>
      </c>
      <c r="F1020" s="2">
        <v>0</v>
      </c>
      <c r="G1020" s="3">
        <f t="shared" si="38"/>
        <v>396337.3308</v>
      </c>
      <c r="H1020" s="3">
        <f t="shared" si="35"/>
        <v>0.7199999988079071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412946.57</v>
      </c>
      <c r="D1023" s="2">
        <f>BILANCA!E18</f>
        <v>575485.64</v>
      </c>
      <c r="E1023" s="2">
        <v>0</v>
      </c>
      <c r="F1023" s="2">
        <v>0</v>
      </c>
      <c r="G1023" s="3">
        <f t="shared" si="38"/>
        <v>20330.932049999999</v>
      </c>
      <c r="H1023" s="3">
        <f t="shared" si="35"/>
        <v>0.78999999997904524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1733148.0500000003</v>
      </c>
      <c r="D1024" s="2">
        <f>BILANCA!E19</f>
        <v>1339544.44</v>
      </c>
      <c r="E1024" s="2">
        <v>0</v>
      </c>
      <c r="F1024" s="2">
        <v>0</v>
      </c>
      <c r="G1024" s="3">
        <f t="shared" si="38"/>
        <v>61771.317020000002</v>
      </c>
      <c r="H1024" s="3">
        <f t="shared" si="35"/>
        <v>0.49000000022351742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674199.7</v>
      </c>
      <c r="D1025" s="2">
        <f>BILANCA!E20</f>
        <v>652953.29</v>
      </c>
      <c r="E1025" s="2">
        <v>0</v>
      </c>
      <c r="F1025" s="2">
        <v>0</v>
      </c>
      <c r="G1025" s="3">
        <f t="shared" si="38"/>
        <v>29701.5942</v>
      </c>
      <c r="H1025" s="3">
        <f t="shared" si="35"/>
        <v>0.59000000008381903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6289.43</v>
      </c>
      <c r="D1026" s="2">
        <f>BILANCA!E21</f>
        <v>929.06</v>
      </c>
      <c r="E1026" s="2">
        <v>0</v>
      </c>
      <c r="F1026" s="2">
        <v>0</v>
      </c>
      <c r="G1026" s="3">
        <f t="shared" si="38"/>
        <v>130.36080000000001</v>
      </c>
      <c r="H1026" s="3">
        <f t="shared" si="35"/>
        <v>0.49000000000023647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41464.47</v>
      </c>
      <c r="D1027" s="2">
        <f>BILANCA!E22</f>
        <v>36427.9</v>
      </c>
      <c r="E1027" s="2">
        <v>0</v>
      </c>
      <c r="F1027" s="2">
        <v>0</v>
      </c>
      <c r="G1027" s="3">
        <f t="shared" si="38"/>
        <v>1943.4445900000001</v>
      </c>
      <c r="H1027" s="3">
        <f t="shared" si="35"/>
        <v>0.56999999999970896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41736.39</v>
      </c>
      <c r="D1029" s="2">
        <f>BILANCA!E24</f>
        <v>8169.88</v>
      </c>
      <c r="E1029" s="2">
        <v>0</v>
      </c>
      <c r="F1029" s="2">
        <v>0</v>
      </c>
      <c r="G1029" s="3">
        <f t="shared" si="38"/>
        <v>1103.44685</v>
      </c>
      <c r="H1029" s="3">
        <f t="shared" si="35"/>
        <v>0.50999999999930878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88005.9</v>
      </c>
      <c r="D1030" s="2">
        <f>BILANCA!E25</f>
        <v>86127.71</v>
      </c>
      <c r="E1030" s="2">
        <v>0</v>
      </c>
      <c r="F1030" s="2">
        <v>0</v>
      </c>
      <c r="G1030" s="3">
        <f t="shared" si="38"/>
        <v>5205.2264000000005</v>
      </c>
      <c r="H1030" s="3">
        <f t="shared" si="35"/>
        <v>0.38999999999941792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1771420.04</v>
      </c>
      <c r="D1031" s="2">
        <f>BILANCA!E26</f>
        <v>1812087.04</v>
      </c>
      <c r="E1031" s="2">
        <v>0</v>
      </c>
      <c r="F1031" s="2">
        <v>0</v>
      </c>
      <c r="G1031" s="3">
        <f t="shared" si="38"/>
        <v>113307.47652000001</v>
      </c>
      <c r="H1031" s="3">
        <f t="shared" si="35"/>
        <v>8.0000000074505806E-2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889967.88</v>
      </c>
      <c r="D1033" s="2">
        <f>BILANCA!E28</f>
        <v>1257150.44</v>
      </c>
      <c r="E1033" s="2">
        <v>0</v>
      </c>
      <c r="F1033" s="2">
        <v>0</v>
      </c>
      <c r="G1033" s="3">
        <f t="shared" si="38"/>
        <v>78298.181479999999</v>
      </c>
      <c r="H1033" s="3">
        <f t="shared" si="35"/>
        <v>0.55999999993946403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30834.309999999998</v>
      </c>
      <c r="D1034" s="2">
        <f>BILANCA!E29</f>
        <v>26028.959999999999</v>
      </c>
      <c r="E1034" s="2">
        <v>0</v>
      </c>
      <c r="F1034" s="2">
        <v>0</v>
      </c>
      <c r="G1034" s="3">
        <f t="shared" si="38"/>
        <v>1989.4135199999998</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38442.78</v>
      </c>
      <c r="D1035" s="2">
        <f>BILANCA!E30</f>
        <v>38442.78</v>
      </c>
      <c r="E1035" s="2">
        <v>0</v>
      </c>
      <c r="F1035" s="2">
        <v>0</v>
      </c>
      <c r="G1035" s="3">
        <f t="shared" si="38"/>
        <v>2883.2085000000002</v>
      </c>
      <c r="H1035" s="3">
        <f t="shared" si="35"/>
        <v>0.44000000000232831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7608.47</v>
      </c>
      <c r="D1039" s="2">
        <f>BILANCA!E34</f>
        <v>12413.82</v>
      </c>
      <c r="E1039" s="2">
        <v>0</v>
      </c>
      <c r="F1039" s="2">
        <v>0</v>
      </c>
      <c r="G1039" s="3">
        <f t="shared" si="38"/>
        <v>940.64719000000002</v>
      </c>
      <c r="H1039" s="3">
        <f t="shared" si="35"/>
        <v>0.6500000000005457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32630.199999999997</v>
      </c>
      <c r="D1040" s="2">
        <f>BILANCA!E35</f>
        <v>32630.199999999997</v>
      </c>
      <c r="E1040" s="2">
        <v>0</v>
      </c>
      <c r="F1040" s="2">
        <v>0</v>
      </c>
      <c r="G1040" s="3">
        <f t="shared" si="38"/>
        <v>2936.7179999999994</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33569.81</v>
      </c>
      <c r="D1041" s="2">
        <f>BILANCA!E36</f>
        <v>33457.519999999997</v>
      </c>
      <c r="E1041" s="2">
        <v>0</v>
      </c>
      <c r="F1041" s="2">
        <v>0</v>
      </c>
      <c r="G1041" s="3">
        <f t="shared" si="38"/>
        <v>3115.03035</v>
      </c>
      <c r="H1041" s="3">
        <f t="shared" si="35"/>
        <v>0.67000000000552973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939.61</v>
      </c>
      <c r="D1045" s="2">
        <f>BILANCA!E40</f>
        <v>827.32</v>
      </c>
      <c r="E1045" s="2">
        <v>0</v>
      </c>
      <c r="F1045" s="2">
        <v>0</v>
      </c>
      <c r="G1045" s="3">
        <f t="shared" si="38"/>
        <v>90.798750000000013</v>
      </c>
      <c r="H1045" s="3">
        <f t="shared" si="35"/>
        <v>0.71000000000003638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3375.46</v>
      </c>
      <c r="D1050" s="2">
        <f>BILANCA!E45</f>
        <v>3375.46</v>
      </c>
      <c r="E1050" s="2">
        <v>0</v>
      </c>
      <c r="F1050" s="2">
        <v>0</v>
      </c>
      <c r="G1050" s="3">
        <f t="shared" si="38"/>
        <v>405.05520000000001</v>
      </c>
      <c r="H1050" s="3">
        <f t="shared" si="35"/>
        <v>0.92000000000007276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3375.46</v>
      </c>
      <c r="D1052" s="2">
        <f>BILANCA!E47</f>
        <v>3375.46</v>
      </c>
      <c r="E1052" s="2">
        <v>0</v>
      </c>
      <c r="F1052" s="2">
        <v>0</v>
      </c>
      <c r="G1052" s="3">
        <f t="shared" si="38"/>
        <v>425.30796000000009</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304641.36</v>
      </c>
      <c r="D1059" s="2">
        <f>BILANCA!E54</f>
        <v>305449.27</v>
      </c>
      <c r="E1059" s="2">
        <v>0</v>
      </c>
      <c r="F1059" s="2">
        <v>0</v>
      </c>
      <c r="G1059" s="3">
        <f t="shared" si="38"/>
        <v>44861.455099999999</v>
      </c>
      <c r="H1059" s="3">
        <f t="shared" si="35"/>
        <v>0.63000000000465661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304641.36</v>
      </c>
      <c r="D1060" s="2">
        <f>BILANCA!E55</f>
        <v>305449.27</v>
      </c>
      <c r="E1060" s="2">
        <v>0</v>
      </c>
      <c r="F1060" s="2">
        <v>0</v>
      </c>
      <c r="G1060" s="3">
        <f t="shared" si="38"/>
        <v>45776.995000000003</v>
      </c>
      <c r="H1060" s="3">
        <f t="shared" si="35"/>
        <v>0.63000000000465661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6513.02</v>
      </c>
      <c r="D1068" s="2">
        <f>BILANCA!E63</f>
        <v>7423.25</v>
      </c>
      <c r="E1068" s="2">
        <v>0</v>
      </c>
      <c r="F1068" s="2">
        <v>0</v>
      </c>
      <c r="G1068" s="3">
        <f t="shared" si="38"/>
        <v>1238.8521600000001</v>
      </c>
      <c r="H1068" s="3">
        <f t="shared" si="35"/>
        <v>0.27000000000043656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6513.02</v>
      </c>
      <c r="D1069" s="2">
        <f>BILANCA!E64</f>
        <v>7423.25</v>
      </c>
      <c r="E1069" s="2">
        <v>0</v>
      </c>
      <c r="F1069" s="2">
        <v>0</v>
      </c>
      <c r="G1069" s="3">
        <f t="shared" si="38"/>
        <v>1260.2116799999999</v>
      </c>
      <c r="H1069" s="3">
        <f t="shared" si="35"/>
        <v>0.27000000000043656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287294.78000000003</v>
      </c>
      <c r="D1074" s="2">
        <f>BILANCA!E69</f>
        <v>355505.28</v>
      </c>
      <c r="E1074" s="2">
        <v>0</v>
      </c>
      <c r="F1074" s="2">
        <v>0</v>
      </c>
      <c r="G1074" s="3">
        <f t="shared" si="38"/>
        <v>63891.541760000007</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79453.84</v>
      </c>
      <c r="D1075" s="2">
        <f>BILANCA!E70</f>
        <v>89867.55</v>
      </c>
      <c r="E1075" s="2">
        <v>0</v>
      </c>
      <c r="F1075" s="2">
        <v>0</v>
      </c>
      <c r="G1075" s="3">
        <f t="shared" si="38"/>
        <v>16847.2811</v>
      </c>
      <c r="H1075" s="3">
        <f t="shared" si="35"/>
        <v>0.61000000000058208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78238.559999999998</v>
      </c>
      <c r="D1076" s="2">
        <f>BILANCA!E71</f>
        <v>88867.55</v>
      </c>
      <c r="E1076" s="2">
        <v>0</v>
      </c>
      <c r="F1076" s="2">
        <v>0</v>
      </c>
      <c r="G1076" s="3">
        <f t="shared" si="38"/>
        <v>16894.261559999999</v>
      </c>
      <c r="H1076" s="3">
        <f t="shared" si="35"/>
        <v>0.88999999999941792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78238.559999999998</v>
      </c>
      <c r="D1078" s="2">
        <f>BILANCA!E73</f>
        <v>88867.55</v>
      </c>
      <c r="E1078" s="2">
        <v>0</v>
      </c>
      <c r="F1078" s="2">
        <v>0</v>
      </c>
      <c r="G1078" s="3">
        <f t="shared" si="38"/>
        <v>17406.208880000002</v>
      </c>
      <c r="H1078" s="3">
        <f t="shared" si="35"/>
        <v>0.88999999999941792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1215.28</v>
      </c>
      <c r="D1085" s="2">
        <f>BILANCA!E80</f>
        <v>1000</v>
      </c>
      <c r="E1085" s="2">
        <v>0</v>
      </c>
      <c r="F1085" s="2">
        <v>0</v>
      </c>
      <c r="G1085" s="3">
        <f t="shared" si="38"/>
        <v>241.14600000000002</v>
      </c>
      <c r="H1085" s="3">
        <f t="shared" si="35"/>
        <v>0.27999999999997272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9241.9600000000009</v>
      </c>
      <c r="D1087" s="2">
        <f>BILANCA!E82</f>
        <v>8812.83</v>
      </c>
      <c r="E1087" s="2">
        <v>0</v>
      </c>
      <c r="F1087" s="2">
        <v>0</v>
      </c>
      <c r="G1087" s="3">
        <f t="shared" si="38"/>
        <v>2068.80674</v>
      </c>
      <c r="H1087" s="3">
        <f t="shared" si="35"/>
        <v>0.20999999999912689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3003.65</v>
      </c>
      <c r="D1090" s="2">
        <f>BILANCA!E85</f>
        <v>934.89</v>
      </c>
      <c r="E1090" s="2">
        <v>0</v>
      </c>
      <c r="F1090" s="2">
        <v>0</v>
      </c>
      <c r="G1090" s="3">
        <f t="shared" si="38"/>
        <v>389.87440000000004</v>
      </c>
      <c r="H1090" s="3">
        <f t="shared" si="35"/>
        <v>0.45999999999992269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6238.31</v>
      </c>
      <c r="D1092" s="2">
        <f>BILANCA!E87</f>
        <v>7877.94</v>
      </c>
      <c r="E1092" s="2">
        <v>0</v>
      </c>
      <c r="F1092" s="2">
        <v>0</v>
      </c>
      <c r="G1092" s="3">
        <f t="shared" si="38"/>
        <v>1803.52358</v>
      </c>
      <c r="H1092" s="3">
        <f t="shared" si="35"/>
        <v>0.37000000000080036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3292.11</v>
      </c>
      <c r="D1152" s="2">
        <f>BILANCA!E147</f>
        <v>256824.9</v>
      </c>
      <c r="E1152" s="2">
        <v>0</v>
      </c>
      <c r="F1152" s="2">
        <v>0</v>
      </c>
      <c r="G1152" s="3">
        <f t="shared" si="38"/>
        <v>73405.751219999991</v>
      </c>
      <c r="H1152" s="3">
        <f t="shared" si="41"/>
        <v>0.2100000000059481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251022.84</v>
      </c>
      <c r="E1155" s="2">
        <v>0</v>
      </c>
      <c r="F1155" s="2">
        <v>0</v>
      </c>
      <c r="G1155" s="3">
        <f t="shared" si="38"/>
        <v>72796.623599999992</v>
      </c>
      <c r="H1155" s="3">
        <f t="shared" si="41"/>
        <v>0.16000000000349246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251022.84</v>
      </c>
      <c r="E1161" s="2">
        <v>0</v>
      </c>
      <c r="F1161" s="2">
        <v>0</v>
      </c>
      <c r="G1161" s="3">
        <f t="shared" si="38"/>
        <v>75808.897679999995</v>
      </c>
      <c r="H1161" s="3">
        <f t="shared" si="41"/>
        <v>0.16000000000349246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3292.11</v>
      </c>
      <c r="D1166" s="2">
        <f>BILANCA!E161</f>
        <v>5802.06</v>
      </c>
      <c r="E1166" s="2">
        <v>0</v>
      </c>
      <c r="F1166" s="2">
        <v>0</v>
      </c>
      <c r="G1166" s="3">
        <f t="shared" si="38"/>
        <v>2323.8118800000002</v>
      </c>
      <c r="H1166" s="3">
        <f t="shared" si="41"/>
        <v>0.17000000000052751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195306.87</v>
      </c>
      <c r="D1176" s="2">
        <f>BILANCA!E171</f>
        <v>0</v>
      </c>
      <c r="E1176" s="2">
        <v>0</v>
      </c>
      <c r="F1176" s="2">
        <v>0</v>
      </c>
      <c r="G1176" s="3">
        <f t="shared" si="38"/>
        <v>32420.940420000003</v>
      </c>
      <c r="H1176" s="3">
        <f t="shared" si="41"/>
        <v>0.13000000000465661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195306.87</v>
      </c>
      <c r="D1179" s="2">
        <f>BILANCA!E174</f>
        <v>0</v>
      </c>
      <c r="E1179" s="2">
        <v>0</v>
      </c>
      <c r="F1179" s="2">
        <v>0</v>
      </c>
      <c r="G1179" s="3">
        <f t="shared" si="38"/>
        <v>33006.86103</v>
      </c>
      <c r="H1179" s="3">
        <f t="shared" si="41"/>
        <v>0.13000000000465661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14974492.060000002</v>
      </c>
      <c r="D1180" s="2">
        <f>BILANCA!E176</f>
        <v>14482664.760000002</v>
      </c>
      <c r="E1180" s="2">
        <v>0</v>
      </c>
      <c r="F1180" s="2">
        <v>0</v>
      </c>
      <c r="G1180" s="3">
        <f t="shared" si="38"/>
        <v>7469769.6686000023</v>
      </c>
      <c r="H1180" s="3">
        <f t="shared" si="41"/>
        <v>0.30000000074505806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5132079.63</v>
      </c>
      <c r="D1181" s="2">
        <f>BILANCA!E177</f>
        <v>4909644.12</v>
      </c>
      <c r="E1181" s="2">
        <v>0</v>
      </c>
      <c r="F1181" s="2">
        <v>0</v>
      </c>
      <c r="G1181" s="3">
        <f t="shared" si="38"/>
        <v>2556683.9057700001</v>
      </c>
      <c r="H1181" s="3">
        <f t="shared" si="41"/>
        <v>0.49000000022351742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221051.74</v>
      </c>
      <c r="D1182" s="2">
        <f>BILANCA!E178</f>
        <v>273460.63999999996</v>
      </c>
      <c r="E1182" s="2">
        <v>0</v>
      </c>
      <c r="F1182" s="2">
        <v>0</v>
      </c>
      <c r="G1182" s="3">
        <f t="shared" si="38"/>
        <v>132091.35943999997</v>
      </c>
      <c r="H1182" s="3">
        <f t="shared" si="41"/>
        <v>0.62000000005355105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195306.87</v>
      </c>
      <c r="D1183" s="2">
        <f>BILANCA!E179</f>
        <v>256012.07</v>
      </c>
      <c r="E1183" s="2">
        <v>0</v>
      </c>
      <c r="F1183" s="2">
        <v>0</v>
      </c>
      <c r="G1183" s="3">
        <f t="shared" si="38"/>
        <v>122368.26473</v>
      </c>
      <c r="H1183" s="3">
        <f t="shared" si="41"/>
        <v>0.20000000001164153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13750.28</v>
      </c>
      <c r="D1184" s="2">
        <f>BILANCA!E180</f>
        <v>15292.16</v>
      </c>
      <c r="E1184" s="2">
        <v>0</v>
      </c>
      <c r="F1184" s="2">
        <v>0</v>
      </c>
      <c r="G1184" s="3">
        <f t="shared" si="38"/>
        <v>7714.2203999999992</v>
      </c>
      <c r="H1184" s="3">
        <f t="shared" si="41"/>
        <v>0.44000000000050932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11994.59</v>
      </c>
      <c r="D1200" s="2">
        <f>BILANCA!E196</f>
        <v>2156.41</v>
      </c>
      <c r="E1200" s="2">
        <v>0</v>
      </c>
      <c r="F1200" s="2">
        <v>0</v>
      </c>
      <c r="G1200" s="3">
        <f t="shared" si="38"/>
        <v>3098.4079000000002</v>
      </c>
      <c r="H1200" s="3">
        <f t="shared" si="41"/>
        <v>0.81999999999970896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284</v>
      </c>
      <c r="D1201" s="2">
        <f>BILANCA!E197</f>
        <v>0</v>
      </c>
      <c r="E1201" s="2">
        <v>0</v>
      </c>
      <c r="F1201" s="2">
        <v>0</v>
      </c>
      <c r="G1201" s="3">
        <f t="shared" si="38"/>
        <v>54.244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284</v>
      </c>
      <c r="D1203" s="2">
        <f>BILANCA!E199</f>
        <v>0</v>
      </c>
      <c r="E1203" s="2">
        <v>0</v>
      </c>
      <c r="F1203" s="2">
        <v>0</v>
      </c>
      <c r="G1203" s="3">
        <f t="shared" si="44"/>
        <v>54.812000000000005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4910743.8899999997</v>
      </c>
      <c r="D1223" s="2">
        <f>BILANCA!E219</f>
        <v>4559976.45</v>
      </c>
      <c r="E1223" s="2">
        <v>0</v>
      </c>
      <c r="F1223" s="2">
        <v>0</v>
      </c>
      <c r="G1223" s="3">
        <f t="shared" si="38"/>
        <v>2988538.4162699999</v>
      </c>
      <c r="H1223" s="3">
        <f t="shared" si="41"/>
        <v>0.56000000052154064</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4910743.8899999997</v>
      </c>
      <c r="D1224" s="2">
        <f>BILANCA!E220</f>
        <v>4559976.45</v>
      </c>
      <c r="E1224" s="2">
        <v>0</v>
      </c>
      <c r="F1224" s="2">
        <v>0</v>
      </c>
      <c r="G1224" s="3">
        <f t="shared" si="38"/>
        <v>3002569.1130599999</v>
      </c>
      <c r="H1224" s="3">
        <f t="shared" si="41"/>
        <v>0.56000000052154064</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4910743.8899999997</v>
      </c>
      <c r="D1229" s="2">
        <f>BILANCA!E225</f>
        <v>4559976.45</v>
      </c>
      <c r="E1229" s="2">
        <v>0</v>
      </c>
      <c r="F1229" s="2">
        <v>0</v>
      </c>
      <c r="G1229" s="3">
        <f t="shared" si="38"/>
        <v>3072722.5970100001</v>
      </c>
      <c r="H1229" s="3">
        <f t="shared" si="41"/>
        <v>0.56000000052154064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76207.03</v>
      </c>
      <c r="E1251" s="2">
        <v>0</v>
      </c>
      <c r="F1251" s="2">
        <v>0</v>
      </c>
      <c r="G1251" s="3">
        <f>B1251/1000*C1251+B1251/500*D1251</f>
        <v>36731.788459999996</v>
      </c>
      <c r="H1251" s="3">
        <f>ABS(C1251-ROUND(C1251,0))+ABS(D1251-ROUND(D1251,0))</f>
        <v>2.9999999998835847E-2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9842412.4300000016</v>
      </c>
      <c r="D1255" s="2">
        <f>BILANCA!E251</f>
        <v>9573020.6400000006</v>
      </c>
      <c r="E1255" s="2">
        <v>0</v>
      </c>
      <c r="F1255" s="2">
        <v>0</v>
      </c>
      <c r="G1255" s="3">
        <f t="shared" si="38"/>
        <v>7102171.1589500001</v>
      </c>
      <c r="H1255" s="3">
        <f t="shared" si="41"/>
        <v>0.79000000096857548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9776453.3900000006</v>
      </c>
      <c r="D1256" s="2">
        <f>BILANCA!E252</f>
        <v>9567183.0300000012</v>
      </c>
      <c r="E1256" s="2">
        <v>0</v>
      </c>
      <c r="F1256" s="2">
        <v>0</v>
      </c>
      <c r="G1256" s="3">
        <f t="shared" si="38"/>
        <v>7112061.5847000014</v>
      </c>
      <c r="H1256" s="3">
        <f t="shared" si="41"/>
        <v>0.42000000178813934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14687197.279999999</v>
      </c>
      <c r="D1257" s="2">
        <f>BILANCA!E253</f>
        <v>14127159.48</v>
      </c>
      <c r="E1257" s="2">
        <v>0</v>
      </c>
      <c r="F1257" s="2">
        <v>0</v>
      </c>
      <c r="G1257" s="3">
        <f t="shared" si="38"/>
        <v>10606554.51128</v>
      </c>
      <c r="H1257" s="3">
        <f t="shared" si="41"/>
        <v>0.75999999977648258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4910743.8899999997</v>
      </c>
      <c r="D1258" s="2">
        <f>BILANCA!E254</f>
        <v>4559976.45</v>
      </c>
      <c r="E1258" s="2">
        <v>0</v>
      </c>
      <c r="F1258" s="2">
        <v>0</v>
      </c>
      <c r="G1258" s="3">
        <f t="shared" si="38"/>
        <v>3479612.8039199999</v>
      </c>
      <c r="H1258" s="3">
        <f t="shared" si="41"/>
        <v>0.56000000052154064</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63706.690000001341</v>
      </c>
      <c r="D1259" s="2">
        <f>BILANCA!E255</f>
        <v>-250331.22000000067</v>
      </c>
      <c r="E1259" s="2">
        <v>0</v>
      </c>
      <c r="F1259" s="2">
        <v>0</v>
      </c>
      <c r="G1259" s="3">
        <f t="shared" si="38"/>
        <v>-108801.98175000001</v>
      </c>
      <c r="H1259" s="3">
        <f t="shared" si="41"/>
        <v>0.52999999932944775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20579917.280000001</v>
      </c>
      <c r="D1260" s="2">
        <f>BILANCA!E256</f>
        <v>16474336.34</v>
      </c>
      <c r="E1260" s="2">
        <v>0</v>
      </c>
      <c r="F1260" s="2">
        <v>0</v>
      </c>
      <c r="G1260" s="3">
        <f t="shared" si="38"/>
        <v>13382147.49</v>
      </c>
      <c r="H1260" s="3">
        <f t="shared" si="41"/>
        <v>0.62000000104308128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15669173.390000001</v>
      </c>
      <c r="D1261" s="2">
        <f>BILANCA!E257</f>
        <v>11914359.890000001</v>
      </c>
      <c r="E1261" s="2">
        <v>0</v>
      </c>
      <c r="F1261" s="2">
        <v>0</v>
      </c>
      <c r="G1261" s="3">
        <f t="shared" si="38"/>
        <v>9913971.1856699996</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4910743.8899999997</v>
      </c>
      <c r="D1263" s="2">
        <f>BILANCA!E259</f>
        <v>4559976.45</v>
      </c>
      <c r="E1263" s="2">
        <v>0</v>
      </c>
      <c r="F1263" s="2">
        <v>0</v>
      </c>
      <c r="G1263" s="3">
        <f t="shared" si="38"/>
        <v>3549766.2878700001</v>
      </c>
      <c r="H1263" s="3">
        <f t="shared" si="41"/>
        <v>0.56000000052154064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20516210.59</v>
      </c>
      <c r="D1264" s="2">
        <f>BILANCA!E260</f>
        <v>16724667.560000001</v>
      </c>
      <c r="E1264" s="2">
        <v>0</v>
      </c>
      <c r="F1264" s="2">
        <v>0</v>
      </c>
      <c r="G1264" s="3">
        <f t="shared" si="38"/>
        <v>13707248.610340001</v>
      </c>
      <c r="H1264" s="3">
        <f t="shared" si="41"/>
        <v>0.84999999962747097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20516210.59</v>
      </c>
      <c r="D1266" s="2">
        <f>BILANCA!E262</f>
        <v>16724667.560000001</v>
      </c>
      <c r="E1266" s="2">
        <v>0</v>
      </c>
      <c r="F1266" s="2">
        <v>0</v>
      </c>
      <c r="G1266" s="3">
        <f t="shared" si="38"/>
        <v>13815179.701760001</v>
      </c>
      <c r="H1266" s="3">
        <f t="shared" si="41"/>
        <v>0.84999999962747097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2252.35</v>
      </c>
      <c r="D1278" s="2">
        <f>BILANCA!E274</f>
        <v>256168.83</v>
      </c>
      <c r="E1278" s="2">
        <v>0</v>
      </c>
      <c r="F1278" s="2">
        <v>0</v>
      </c>
      <c r="G1278" s="3">
        <f t="shared" si="38"/>
        <v>137910.12268</v>
      </c>
      <c r="H1278" s="3">
        <f t="shared" si="41"/>
        <v>0.52000000001271474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251022.84</v>
      </c>
      <c r="E1281" s="2">
        <v>0</v>
      </c>
      <c r="F1281" s="2">
        <v>0</v>
      </c>
      <c r="G1281" s="3">
        <f t="shared" si="48"/>
        <v>136054.37927999999</v>
      </c>
      <c r="H1281" s="3">
        <f t="shared" si="49"/>
        <v>0.16000000000349246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251022.84</v>
      </c>
      <c r="E1287" s="2">
        <v>0</v>
      </c>
      <c r="F1287" s="2">
        <v>0</v>
      </c>
      <c r="G1287" s="3">
        <f t="shared" si="48"/>
        <v>139066.65336</v>
      </c>
      <c r="H1287" s="3">
        <f t="shared" si="49"/>
        <v>0.16000000000349246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2252.35</v>
      </c>
      <c r="D1292" s="2">
        <f>BILANCA!E288</f>
        <v>5145.99</v>
      </c>
      <c r="E1292" s="2">
        <v>0</v>
      </c>
      <c r="F1292" s="2">
        <v>0</v>
      </c>
      <c r="G1292" s="3">
        <f t="shared" si="48"/>
        <v>3537.5010599999996</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42408.86</v>
      </c>
      <c r="D1301" s="2">
        <f>BILANCA!E297</f>
        <v>5759155.4100000001</v>
      </c>
      <c r="E1301" s="2">
        <v>0</v>
      </c>
      <c r="F1301" s="2">
        <v>0</v>
      </c>
      <c r="G1301" s="3">
        <f t="shared" si="38"/>
        <v>3364169.4268799997</v>
      </c>
      <c r="H1301" s="3">
        <f t="shared" si="41"/>
        <v>0.55000000014842954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42408.86</v>
      </c>
      <c r="D1302" s="2">
        <f>BILANCA!E298</f>
        <v>5759155.4100000001</v>
      </c>
      <c r="E1302" s="2">
        <v>0</v>
      </c>
      <c r="F1302" s="2">
        <v>0</v>
      </c>
      <c r="G1302" s="3">
        <f t="shared" si="38"/>
        <v>3375730.1465599998</v>
      </c>
      <c r="H1302" s="3">
        <f t="shared" si="41"/>
        <v>0.55000000014842954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3292.11</v>
      </c>
      <c r="D1306" s="2">
        <f>BILANCA!E303</f>
        <v>256824.9</v>
      </c>
      <c r="E1306" s="2">
        <v>0</v>
      </c>
      <c r="F1306" s="2">
        <v>0</v>
      </c>
      <c r="G1306" s="3">
        <f t="shared" si="38"/>
        <v>153014.80535999997</v>
      </c>
      <c r="H1306" s="3">
        <f t="shared" si="41"/>
        <v>0.2100000000059481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6238.31</v>
      </c>
      <c r="D1311" s="2">
        <f>BILANCA!E308</f>
        <v>7877.94</v>
      </c>
      <c r="E1311" s="2">
        <v>0</v>
      </c>
      <c r="F1311" s="2">
        <v>0</v>
      </c>
      <c r="G1311" s="3">
        <f t="shared" si="52"/>
        <v>6620.25119</v>
      </c>
      <c r="H1311" s="3">
        <f t="shared" si="41"/>
        <v>0.37000000000080036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221051.74</v>
      </c>
      <c r="D1340" s="2">
        <f>BILANCA!E337</f>
        <v>273460.64</v>
      </c>
      <c r="E1340" s="2">
        <v>0</v>
      </c>
      <c r="F1340" s="2">
        <v>0</v>
      </c>
      <c r="G1340" s="3">
        <f t="shared" si="52"/>
        <v>253431.09660000002</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284</v>
      </c>
      <c r="D1341" s="2">
        <f>BILANCA!E338</f>
        <v>0</v>
      </c>
      <c r="E1341" s="2">
        <v>0</v>
      </c>
      <c r="F1341" s="2">
        <v>0</v>
      </c>
      <c r="G1341" s="3">
        <f t="shared" si="52"/>
        <v>94.004000000000005</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4910743.8899999997</v>
      </c>
      <c r="D1346" s="2">
        <f>BILANCA!E343</f>
        <v>4559976.45</v>
      </c>
      <c r="E1346" s="2">
        <v>0</v>
      </c>
      <c r="F1346" s="2">
        <v>0</v>
      </c>
      <c r="G1346" s="3">
        <f t="shared" si="52"/>
        <v>4714314.1214400008</v>
      </c>
      <c r="H1346" s="3">
        <f t="shared" si="41"/>
        <v>0.56000000052154064</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7125.34</v>
      </c>
      <c r="E1370" s="2">
        <v>0</v>
      </c>
      <c r="F1370" s="2">
        <v>0</v>
      </c>
      <c r="G1370" s="3">
        <f t="shared" si="57"/>
        <v>5130.2447999999995</v>
      </c>
      <c r="H1370" s="3">
        <f t="shared" si="58"/>
        <v>0.34000000000014552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61931.199999999997</v>
      </c>
      <c r="E1374" s="2">
        <v>0</v>
      </c>
      <c r="F1374" s="2">
        <v>0</v>
      </c>
      <c r="G1374" s="3">
        <f t="shared" si="59"/>
        <v>45085.9136</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7150.49</v>
      </c>
      <c r="E1383" s="2">
        <v>0</v>
      </c>
      <c r="F1383" s="2">
        <v>0</v>
      </c>
      <c r="G1383" s="3">
        <f t="shared" si="59"/>
        <v>5334.2655399999994</v>
      </c>
      <c r="H1383" s="3">
        <f t="shared" si="60"/>
        <v>0.48999999999978172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36408.86</v>
      </c>
      <c r="D1390" s="2">
        <f>BILANCA!E387</f>
        <v>0</v>
      </c>
      <c r="E1390" s="2">
        <v>0</v>
      </c>
      <c r="F1390" s="2">
        <v>0</v>
      </c>
      <c r="G1390" s="3">
        <f t="shared" ref="G1390:G1399" si="61">B1390/1000*C1390+B1390/500*D1390</f>
        <v>13835.3668</v>
      </c>
      <c r="H1390" s="3">
        <f t="shared" ref="H1390:H1399" si="62">ABS(C1390-ROUND(C1390,0))+ABS(D1390-ROUND(D1390,0))</f>
        <v>0.13999999999941792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6000</v>
      </c>
      <c r="D1394" s="2">
        <f>BILANCA!E391</f>
        <v>5759155.4100000001</v>
      </c>
      <c r="E1394" s="2">
        <v>0</v>
      </c>
      <c r="F1394" s="2">
        <v>0</v>
      </c>
      <c r="G1394" s="3">
        <f t="shared" si="61"/>
        <v>4425335.3548800005</v>
      </c>
      <c r="H1394" s="3">
        <f t="shared" si="62"/>
        <v>0.41000000014901161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8354794.2300000004</v>
      </c>
      <c r="D1510" s="2">
        <f>'RAS-funkcijski'!E114</f>
        <v>3750648.67</v>
      </c>
      <c r="E1510" s="2">
        <v>0</v>
      </c>
      <c r="F1510" s="2">
        <v>0</v>
      </c>
      <c r="G1510" s="3">
        <f t="shared" si="52"/>
        <v>1744170.0726999999</v>
      </c>
      <c r="H1510" s="3">
        <f t="shared" si="63"/>
        <v>0.56000000052154064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8354794.2300000004</v>
      </c>
      <c r="D1514" s="2">
        <f>'RAS-funkcijski'!E118</f>
        <v>3750648.67</v>
      </c>
      <c r="E1514" s="2">
        <v>0</v>
      </c>
      <c r="F1514" s="2">
        <v>0</v>
      </c>
      <c r="G1514" s="3">
        <f t="shared" si="52"/>
        <v>1807594.4389800001</v>
      </c>
      <c r="H1514" s="3">
        <f t="shared" si="63"/>
        <v>0.56000000052154064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8354794.2300000004</v>
      </c>
      <c r="D1516" s="2">
        <f>'RAS-funkcijski'!E120</f>
        <v>3750648.67</v>
      </c>
      <c r="E1516" s="2">
        <v>0</v>
      </c>
      <c r="F1516" s="2">
        <v>0</v>
      </c>
      <c r="G1516" s="3">
        <f t="shared" si="52"/>
        <v>1839306.62212</v>
      </c>
      <c r="H1516" s="3">
        <f t="shared" si="63"/>
        <v>0.56000000052154064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8354794.2300000004</v>
      </c>
      <c r="D1537" s="14">
        <f>'RAS-funkcijski'!E141</f>
        <v>3750648.67</v>
      </c>
      <c r="E1537" s="14">
        <v>0</v>
      </c>
      <c r="F1537" s="14">
        <v>0</v>
      </c>
      <c r="G1537" s="15">
        <f t="shared" si="52"/>
        <v>2172284.5450900001</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5132079.63</v>
      </c>
      <c r="D1582" s="7"/>
      <c r="E1582" s="7">
        <v>0</v>
      </c>
      <c r="F1582" s="7">
        <v>0</v>
      </c>
      <c r="G1582" s="8">
        <f t="shared" ref="G1582:G1686" si="70">B1582/1000*C1582</f>
        <v>5132.0796300000002</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3743124.8699999996</v>
      </c>
      <c r="D1583" s="2">
        <v>0</v>
      </c>
      <c r="E1583" s="2">
        <v>0</v>
      </c>
      <c r="F1583" s="2">
        <v>0</v>
      </c>
      <c r="G1583" s="3">
        <f t="shared" si="70"/>
        <v>7486.2497399999993</v>
      </c>
      <c r="H1583" s="3">
        <f t="shared" si="71"/>
        <v>0.13000000035390258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3617056.78</v>
      </c>
      <c r="D1585" s="2">
        <v>0</v>
      </c>
      <c r="E1585" s="2">
        <v>0</v>
      </c>
      <c r="F1585" s="2">
        <v>0</v>
      </c>
      <c r="G1585" s="3">
        <f t="shared" si="70"/>
        <v>14468.22712</v>
      </c>
      <c r="H1585" s="3">
        <f t="shared" si="71"/>
        <v>0.22000000020489097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2870445.03</v>
      </c>
      <c r="D1586" s="2">
        <v>0</v>
      </c>
      <c r="E1586" s="2">
        <v>0</v>
      </c>
      <c r="F1586" s="2">
        <v>0</v>
      </c>
      <c r="G1586" s="3">
        <f t="shared" si="70"/>
        <v>14352.225149999998</v>
      </c>
      <c r="H1586" s="3">
        <f t="shared" si="71"/>
        <v>2.9999999795109034E-2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618007.9</v>
      </c>
      <c r="D1587" s="2">
        <v>0</v>
      </c>
      <c r="E1587" s="2">
        <v>0</v>
      </c>
      <c r="F1587" s="2">
        <v>0</v>
      </c>
      <c r="G1587" s="3">
        <f t="shared" si="70"/>
        <v>3708.0474000000004</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64177.68</v>
      </c>
      <c r="D1588" s="2">
        <v>0</v>
      </c>
      <c r="E1588" s="2">
        <v>0</v>
      </c>
      <c r="F1588" s="2">
        <v>0</v>
      </c>
      <c r="G1588" s="3">
        <f t="shared" si="70"/>
        <v>449.24376000000001</v>
      </c>
      <c r="H1588" s="3">
        <f t="shared" si="71"/>
        <v>0.31999999999970896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1756</v>
      </c>
      <c r="D1591" s="2">
        <v>0</v>
      </c>
      <c r="E1591" s="2">
        <v>0</v>
      </c>
      <c r="F1591" s="2">
        <v>0</v>
      </c>
      <c r="G1591" s="3">
        <f t="shared" si="70"/>
        <v>17.559999999999999</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62670.17</v>
      </c>
      <c r="D1593" s="2">
        <v>0</v>
      </c>
      <c r="E1593" s="2">
        <v>0</v>
      </c>
      <c r="F1593" s="2">
        <v>0</v>
      </c>
      <c r="G1593" s="3">
        <f t="shared" si="70"/>
        <v>752.04204000000004</v>
      </c>
      <c r="H1593" s="3">
        <f t="shared" si="71"/>
        <v>0.16999999999825377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42692.06</v>
      </c>
      <c r="D1594" s="2">
        <v>0</v>
      </c>
      <c r="E1594" s="2">
        <v>0</v>
      </c>
      <c r="F1594" s="2">
        <v>0</v>
      </c>
      <c r="G1594" s="3">
        <f t="shared" si="70"/>
        <v>554.99677999999994</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83376.03</v>
      </c>
      <c r="D1601" s="2">
        <v>0</v>
      </c>
      <c r="E1601" s="2">
        <v>0</v>
      </c>
      <c r="F1601" s="2">
        <v>0</v>
      </c>
      <c r="G1601" s="3">
        <f>B1601/1000*C1601</f>
        <v>1667.5206000000001</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3965560.3800000004</v>
      </c>
      <c r="D1602" s="2">
        <v>0</v>
      </c>
      <c r="E1602" s="2">
        <v>0</v>
      </c>
      <c r="F1602" s="2">
        <v>0</v>
      </c>
      <c r="G1602" s="3">
        <f t="shared" si="70"/>
        <v>83276.767980000019</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3564647.8800000004</v>
      </c>
      <c r="D1604" s="2">
        <v>0</v>
      </c>
      <c r="E1604" s="2">
        <v>0</v>
      </c>
      <c r="F1604" s="2">
        <v>0</v>
      </c>
      <c r="G1604" s="3">
        <f t="shared" si="70"/>
        <v>81986.901240000007</v>
      </c>
      <c r="H1604" s="3">
        <f t="shared" si="71"/>
        <v>0.11999999964609742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2809739.83</v>
      </c>
      <c r="D1605" s="2">
        <v>0</v>
      </c>
      <c r="E1605" s="2">
        <v>0</v>
      </c>
      <c r="F1605" s="2">
        <v>0</v>
      </c>
      <c r="G1605" s="3">
        <f t="shared" si="70"/>
        <v>67433.755919999996</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616466.02</v>
      </c>
      <c r="D1606" s="2">
        <v>0</v>
      </c>
      <c r="E1606" s="2">
        <v>0</v>
      </c>
      <c r="F1606" s="2">
        <v>0</v>
      </c>
      <c r="G1606" s="3">
        <f t="shared" si="70"/>
        <v>15411.650500000002</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64177.68</v>
      </c>
      <c r="D1607" s="2">
        <v>0</v>
      </c>
      <c r="E1607" s="2">
        <v>0</v>
      </c>
      <c r="F1607" s="2">
        <v>0</v>
      </c>
      <c r="G1607" s="3">
        <f t="shared" si="70"/>
        <v>1668.61968</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1756</v>
      </c>
      <c r="D1610" s="2">
        <v>0</v>
      </c>
      <c r="E1610" s="2">
        <v>0</v>
      </c>
      <c r="F1610" s="2">
        <v>0</v>
      </c>
      <c r="G1610" s="3">
        <f t="shared" si="70"/>
        <v>50.923999999999999</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72508.350000000006</v>
      </c>
      <c r="D1612" s="2">
        <v>0</v>
      </c>
      <c r="E1612" s="2">
        <v>0</v>
      </c>
      <c r="F1612" s="2">
        <v>0</v>
      </c>
      <c r="G1612" s="3">
        <f t="shared" si="70"/>
        <v>2247.7588500000002</v>
      </c>
      <c r="H1612" s="3">
        <f t="shared" si="71"/>
        <v>0.35000000000582077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42976.06</v>
      </c>
      <c r="D1613" s="2">
        <v>0</v>
      </c>
      <c r="E1613" s="2">
        <v>0</v>
      </c>
      <c r="F1613" s="2">
        <v>0</v>
      </c>
      <c r="G1613" s="3">
        <f t="shared" si="70"/>
        <v>1375.2339199999999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357936.44</v>
      </c>
      <c r="D1614" s="2">
        <v>0</v>
      </c>
      <c r="E1614" s="2">
        <v>0</v>
      </c>
      <c r="F1614" s="2">
        <v>0</v>
      </c>
      <c r="G1614" s="3">
        <f t="shared" si="70"/>
        <v>11811.902520000001</v>
      </c>
      <c r="H1614" s="3">
        <f t="shared" si="71"/>
        <v>0.44000000000232831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350767.44</v>
      </c>
      <c r="D1618" s="2">
        <v>0</v>
      </c>
      <c r="E1618" s="2">
        <v>0</v>
      </c>
      <c r="F1618" s="2">
        <v>0</v>
      </c>
      <c r="G1618" s="3">
        <f t="shared" si="70"/>
        <v>12978.395279999999</v>
      </c>
      <c r="H1618" s="3">
        <f t="shared" si="71"/>
        <v>0.44000000000232831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7169</v>
      </c>
      <c r="D1619" s="2">
        <v>0</v>
      </c>
      <c r="E1619" s="2">
        <v>0</v>
      </c>
      <c r="F1619" s="2">
        <v>0</v>
      </c>
      <c r="G1619" s="3">
        <f t="shared" si="70"/>
        <v>272.42199999999997</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4909644.1199999992</v>
      </c>
      <c r="D1621" s="2">
        <v>0</v>
      </c>
      <c r="E1621" s="2">
        <v>0</v>
      </c>
      <c r="F1621" s="2">
        <v>0</v>
      </c>
      <c r="G1621" s="3">
        <f t="shared" si="70"/>
        <v>196385.76479999998</v>
      </c>
      <c r="H1621" s="3">
        <f t="shared" si="71"/>
        <v>0.11999999918043613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4909644.12</v>
      </c>
      <c r="D1681" s="2">
        <v>0</v>
      </c>
      <c r="E1681" s="2">
        <v>0</v>
      </c>
      <c r="F1681" s="2">
        <v>0</v>
      </c>
      <c r="G1681" s="3">
        <f t="shared" si="70"/>
        <v>490964.41200000001</v>
      </c>
      <c r="H1681" s="3">
        <f t="shared" si="71"/>
        <v>0.12000000011175871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273460.64</v>
      </c>
      <c r="D1683" s="2">
        <v>0</v>
      </c>
      <c r="E1683" s="2">
        <v>0</v>
      </c>
      <c r="F1683" s="2">
        <v>0</v>
      </c>
      <c r="G1683" s="3">
        <f t="shared" si="70"/>
        <v>27892.985280000001</v>
      </c>
      <c r="H1683" s="3">
        <f t="shared" si="71"/>
        <v>0.35999999998603016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4559976.45</v>
      </c>
      <c r="D1685" s="2">
        <v>0</v>
      </c>
      <c r="E1685" s="2">
        <v>0</v>
      </c>
      <c r="F1685" s="2">
        <v>0</v>
      </c>
      <c r="G1685" s="3">
        <f>B1685/1000*C1685</f>
        <v>474237.55080000003</v>
      </c>
      <c r="H1685" s="3">
        <f>ABS(C1685-ROUND(C1685,0))</f>
        <v>0.45000000018626451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76207.03</v>
      </c>
      <c r="D1686" s="14">
        <v>0</v>
      </c>
      <c r="E1686" s="14">
        <v>0</v>
      </c>
      <c r="F1686" s="14">
        <v>0</v>
      </c>
      <c r="G1686" s="15">
        <f t="shared" si="70"/>
        <v>8001.7381499999992</v>
      </c>
      <c r="H1686" s="15">
        <f t="shared" si="71"/>
        <v>2.9999999998835847E-2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2019</v>
      </c>
      <c r="B1" s="399"/>
      <c r="C1" s="399"/>
    </row>
    <row r="2" spans="1:16" ht="33" customHeight="1" x14ac:dyDescent="0.2">
      <c r="A2" s="400" t="s">
        <v>2020</v>
      </c>
      <c r="B2" s="401"/>
      <c r="C2" s="398"/>
      <c r="D2" s="5"/>
      <c r="E2" s="5"/>
      <c r="F2" s="5"/>
      <c r="G2" s="5"/>
      <c r="H2" s="5"/>
      <c r="I2" s="5"/>
      <c r="J2" s="5"/>
      <c r="K2" s="5"/>
      <c r="L2" s="5"/>
      <c r="M2" s="5"/>
      <c r="N2" s="5"/>
      <c r="O2" s="5"/>
      <c r="P2" s="5"/>
    </row>
    <row r="3" spans="1:16" ht="18.75" customHeight="1" x14ac:dyDescent="0.2">
      <c r="A3" s="222" t="s">
        <v>2021</v>
      </c>
      <c r="B3" s="402"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8" t="s">
        <v>2103</v>
      </c>
      <c r="C46" s="398"/>
      <c r="D46" s="5"/>
      <c r="E46" s="5"/>
      <c r="F46" s="5"/>
      <c r="G46" s="5"/>
      <c r="H46" s="5"/>
      <c r="I46" s="5"/>
      <c r="J46" s="5"/>
      <c r="K46" s="5"/>
      <c r="L46" s="5"/>
      <c r="M46" s="5"/>
      <c r="N46" s="5"/>
      <c r="O46" s="5"/>
      <c r="P46" s="5"/>
    </row>
    <row r="47" spans="1:16" ht="66" hidden="1" customHeight="1" x14ac:dyDescent="0.2">
      <c r="A47" s="39" t="s">
        <v>2104</v>
      </c>
      <c r="B47" s="409" t="s">
        <v>2105</v>
      </c>
      <c r="C47" s="409"/>
      <c r="D47" s="5"/>
      <c r="E47" s="5"/>
      <c r="F47" s="5"/>
      <c r="G47" s="5"/>
      <c r="H47" s="5"/>
      <c r="I47" s="5"/>
      <c r="J47" s="5"/>
      <c r="K47" s="5"/>
      <c r="L47" s="5"/>
      <c r="M47" s="5"/>
      <c r="N47" s="5"/>
      <c r="O47" s="5"/>
      <c r="P47" s="5"/>
    </row>
    <row r="48" spans="1:16" ht="123.75" customHeight="1" x14ac:dyDescent="0.2">
      <c r="A48" s="202" t="s">
        <v>2106</v>
      </c>
      <c r="B48" s="407" t="s">
        <v>2107</v>
      </c>
      <c r="C48" s="406"/>
      <c r="D48" s="5"/>
      <c r="E48" s="5"/>
      <c r="F48" s="5"/>
      <c r="G48" s="5"/>
      <c r="H48" s="5"/>
      <c r="I48" s="5"/>
      <c r="J48" s="5"/>
      <c r="K48" s="5"/>
      <c r="L48" s="5"/>
      <c r="M48" s="5"/>
      <c r="N48" s="5"/>
      <c r="O48" s="5"/>
      <c r="P48" s="5"/>
    </row>
    <row r="49" spans="1:16" ht="34.5" customHeight="1" x14ac:dyDescent="0.2">
      <c r="A49" s="202" t="s">
        <v>2108</v>
      </c>
      <c r="B49" s="405" t="s">
        <v>2109</v>
      </c>
      <c r="C49" s="406"/>
      <c r="D49" s="5"/>
      <c r="E49" s="5"/>
      <c r="F49" s="5"/>
      <c r="G49" s="5"/>
      <c r="H49" s="5"/>
      <c r="I49" s="5"/>
      <c r="J49" s="5"/>
      <c r="K49" s="5"/>
      <c r="L49" s="5"/>
      <c r="M49" s="5"/>
      <c r="N49" s="5"/>
      <c r="O49" s="5"/>
      <c r="P49" s="5"/>
    </row>
    <row r="50" spans="1:16" ht="34.5" customHeight="1" x14ac:dyDescent="0.2">
      <c r="A50" s="202" t="s">
        <v>2110</v>
      </c>
      <c r="B50" s="405" t="s">
        <v>2111</v>
      </c>
      <c r="C50" s="406"/>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10" t="s">
        <v>2117</v>
      </c>
      <c r="C53" s="411"/>
      <c r="D53" s="5"/>
      <c r="E53" s="5"/>
      <c r="F53" s="5"/>
      <c r="G53" s="5"/>
      <c r="H53" s="5"/>
      <c r="I53" s="5"/>
      <c r="J53" s="5"/>
      <c r="K53" s="5"/>
      <c r="L53" s="5"/>
      <c r="M53" s="5"/>
      <c r="N53" s="5"/>
      <c r="O53" s="5"/>
      <c r="P53" s="5"/>
    </row>
    <row r="54" spans="1:16" ht="31.5" customHeight="1" x14ac:dyDescent="0.2">
      <c r="A54" s="224" t="s">
        <v>2118</v>
      </c>
      <c r="B54" s="410" t="s">
        <v>2119</v>
      </c>
      <c r="C54" s="411"/>
      <c r="D54" s="5"/>
      <c r="E54" s="5"/>
      <c r="F54" s="5"/>
      <c r="G54" s="5"/>
      <c r="H54" s="5"/>
      <c r="I54" s="5"/>
      <c r="J54" s="5"/>
      <c r="K54" s="5"/>
      <c r="L54" s="5"/>
      <c r="M54" s="5"/>
      <c r="N54" s="5"/>
      <c r="O54" s="5"/>
      <c r="P54" s="5"/>
    </row>
    <row r="55" spans="1:16" ht="54.6" customHeight="1" x14ac:dyDescent="0.2">
      <c r="A55" s="224" t="s">
        <v>2120</v>
      </c>
      <c r="B55" s="410" t="s">
        <v>2121</v>
      </c>
      <c r="C55" s="411"/>
      <c r="D55" s="5"/>
      <c r="E55" s="5"/>
      <c r="F55" s="5"/>
      <c r="G55" s="5"/>
      <c r="H55" s="5"/>
      <c r="I55" s="5"/>
      <c r="J55" s="5"/>
      <c r="K55" s="5"/>
      <c r="L55" s="5"/>
      <c r="M55" s="5"/>
      <c r="N55" s="5"/>
      <c r="O55" s="5"/>
      <c r="P55" s="5"/>
    </row>
    <row r="56" spans="1:16" ht="54.6" customHeight="1" x14ac:dyDescent="0.2">
      <c r="A56" s="224" t="s">
        <v>2122</v>
      </c>
      <c r="B56" s="410" t="s">
        <v>2123</v>
      </c>
      <c r="C56" s="411"/>
      <c r="D56" s="5"/>
      <c r="E56" s="5"/>
      <c r="F56" s="5"/>
      <c r="G56" s="5"/>
      <c r="H56" s="5"/>
      <c r="I56" s="5"/>
      <c r="J56" s="5"/>
      <c r="K56" s="5"/>
      <c r="L56" s="5"/>
      <c r="M56" s="5"/>
      <c r="N56" s="5"/>
      <c r="O56" s="5"/>
      <c r="P56" s="5"/>
    </row>
    <row r="57" spans="1:16" ht="54" customHeight="1" x14ac:dyDescent="0.2">
      <c r="A57" s="224" t="s">
        <v>2124</v>
      </c>
      <c r="B57" s="410" t="s">
        <v>2125</v>
      </c>
      <c r="C57" s="411"/>
      <c r="D57" s="5"/>
      <c r="E57" s="5"/>
      <c r="F57" s="5"/>
      <c r="G57" s="5"/>
      <c r="H57" s="5"/>
      <c r="I57" s="5"/>
      <c r="J57" s="5"/>
      <c r="K57" s="5"/>
      <c r="L57" s="5"/>
      <c r="M57" s="5"/>
      <c r="N57" s="5"/>
      <c r="O57" s="5"/>
      <c r="P57" s="5"/>
    </row>
    <row r="58" spans="1:16" ht="31.15" customHeight="1" x14ac:dyDescent="0.2">
      <c r="A58" s="270" t="s">
        <v>2126</v>
      </c>
      <c r="B58" s="403" t="s">
        <v>2127</v>
      </c>
      <c r="C58" s="404"/>
      <c r="D58" s="5"/>
      <c r="E58" s="5"/>
      <c r="F58" s="5"/>
      <c r="G58" s="5"/>
      <c r="H58" s="5"/>
      <c r="I58" s="5"/>
      <c r="J58" s="5"/>
      <c r="K58" s="5"/>
      <c r="L58" s="5"/>
      <c r="M58" s="5"/>
      <c r="N58" s="5"/>
      <c r="O58" s="5"/>
      <c r="P58" s="5"/>
    </row>
    <row r="59" spans="1:16" ht="46.5" customHeight="1" x14ac:dyDescent="0.2">
      <c r="A59" s="302" t="s">
        <v>2128</v>
      </c>
      <c r="B59" s="395" t="s">
        <v>2129</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17013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5"/>
      <c r="F13" s="362" t="s">
        <v>1987</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7778527.540000001</v>
      </c>
      <c r="I17" s="275">
        <f>'PR-RAS'!E6</f>
        <v>3787378.1999999997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6693527.879999999</v>
      </c>
      <c r="I18" s="275">
        <f>'PR-RAS'!E152</f>
        <v>3708829.5599999996</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63706.690000002272</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250331.21999999927</v>
      </c>
      <c r="J20" s="5"/>
      <c r="K20" s="5"/>
      <c r="L20" s="5"/>
      <c r="M20" s="5"/>
      <c r="N20" s="5"/>
      <c r="O20" s="5"/>
      <c r="P20" s="5"/>
      <c r="Q20" s="5"/>
      <c r="R20" s="5"/>
      <c r="S20" s="5"/>
      <c r="T20" s="5"/>
      <c r="U20" s="5"/>
      <c r="V20" s="5"/>
      <c r="W20" s="5"/>
    </row>
    <row r="21" spans="1:23" ht="29.25" customHeight="1" x14ac:dyDescent="0.2">
      <c r="A21" s="200" t="s">
        <v>1988</v>
      </c>
      <c r="B21" s="345" t="s">
        <v>8</v>
      </c>
      <c r="C21" s="346"/>
      <c r="D21" s="346"/>
      <c r="E21" s="346"/>
      <c r="F21" s="347"/>
      <c r="G21" s="201" t="s">
        <v>9</v>
      </c>
      <c r="H21" s="265" t="s">
        <v>1989</v>
      </c>
      <c r="I21" s="266" t="s">
        <v>1990</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14687197.279999999</v>
      </c>
      <c r="I22" s="275">
        <f>BILANCA!E7</f>
        <v>14127159.479999999</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287294.78000000003</v>
      </c>
      <c r="I23" s="275">
        <f>BILANCA!E69</f>
        <v>355505.28</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5132079.63</v>
      </c>
      <c r="I24" s="275">
        <f>BILANCA!E177</f>
        <v>4909644.12</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9842412.4300000016</v>
      </c>
      <c r="I25" s="275">
        <f>BILANCA!E251</f>
        <v>9573020.6400000006</v>
      </c>
      <c r="J25" s="5"/>
      <c r="K25" s="5"/>
      <c r="L25" s="5"/>
      <c r="M25" s="5"/>
      <c r="N25" s="5"/>
      <c r="O25" s="5"/>
      <c r="P25" s="5"/>
      <c r="Q25" s="5"/>
      <c r="R25" s="5"/>
      <c r="S25" s="5"/>
      <c r="T25" s="5"/>
      <c r="U25" s="5"/>
      <c r="V25" s="5"/>
      <c r="W25" s="5"/>
    </row>
    <row r="26" spans="1:23" ht="48" x14ac:dyDescent="0.2">
      <c r="A26" s="200" t="s">
        <v>1988</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1991</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8354794.2300000004</v>
      </c>
      <c r="I30" s="275">
        <f>'RAS-funkcijski'!E114</f>
        <v>3750648.67</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8354794.2300000004</v>
      </c>
      <c r="I31" s="275">
        <f>'RAS-funkcijski'!E141</f>
        <v>3750648.67</v>
      </c>
      <c r="J31" s="5"/>
      <c r="K31" s="5"/>
      <c r="L31" s="5"/>
      <c r="M31" s="5"/>
      <c r="N31" s="5"/>
      <c r="O31" s="5"/>
      <c r="P31" s="5"/>
      <c r="Q31" s="5"/>
      <c r="R31" s="5"/>
      <c r="S31" s="5"/>
      <c r="T31" s="5"/>
      <c r="U31" s="5"/>
      <c r="V31" s="5"/>
      <c r="W31" s="5"/>
    </row>
    <row r="32" spans="1:23" ht="29.25" customHeight="1" x14ac:dyDescent="0.2">
      <c r="A32" s="200" t="s">
        <v>1988</v>
      </c>
      <c r="B32" s="345" t="s">
        <v>8</v>
      </c>
      <c r="C32" s="346"/>
      <c r="D32" s="346"/>
      <c r="E32" s="346"/>
      <c r="F32" s="347"/>
      <c r="G32" s="201" t="s">
        <v>9</v>
      </c>
      <c r="H32" s="265" t="s">
        <v>1992</v>
      </c>
      <c r="I32" s="266" t="s">
        <v>1993</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5" t="s">
        <v>8</v>
      </c>
      <c r="C37" s="346"/>
      <c r="D37" s="346"/>
      <c r="E37" s="346"/>
      <c r="F37" s="347"/>
      <c r="G37" s="201" t="s">
        <v>9</v>
      </c>
      <c r="H37" s="265" t="s">
        <v>1989</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5132079.63</v>
      </c>
      <c r="I38" s="275" t="s">
        <v>1994</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1994</v>
      </c>
      <c r="I39" s="275">
        <f>OBVEZE!D44</f>
        <v>4909644.1199999992</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1994</v>
      </c>
      <c r="I41" s="276">
        <f>OBVEZE!D104</f>
        <v>4909644.12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29" zoomScaleNormal="100" workbookViewId="0">
      <selection activeCell="B644" sqref="B644: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7778527.540000001</v>
      </c>
      <c r="E6" s="60">
        <f>E7+E43+E49+E82+E106+E125+E134+E140</f>
        <v>3787378.1999999997</v>
      </c>
      <c r="F6" s="45">
        <f t="shared" ref="F6:F132" si="0">IF(D6&lt;&gt;0,IF(E6/D6&gt;=100,"&gt;&gt;100",E6/D6*100),"-")</f>
        <v>48.69016893652342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6056118.8000000007</v>
      </c>
      <c r="E49" s="60">
        <f>E50+E53+E58+E61+E64+E68+E71+E74+E77</f>
        <v>2645315.4099999997</v>
      </c>
      <c r="F49" s="45">
        <f t="shared" si="0"/>
        <v>43.680044882871179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12420.35</v>
      </c>
      <c r="E58" s="60">
        <f t="shared" si="9"/>
        <v>0</v>
      </c>
      <c r="F58" s="45">
        <f t="shared" si="0"/>
        <v>0</v>
      </c>
    </row>
    <row r="59" spans="1:6" ht="24" x14ac:dyDescent="0.2">
      <c r="A59" s="63">
        <v>6331</v>
      </c>
      <c r="B59" s="65" t="s">
        <v>121</v>
      </c>
      <c r="C59" s="247" t="s">
        <v>122</v>
      </c>
      <c r="D59" s="194">
        <v>12420.35</v>
      </c>
      <c r="E59" s="194">
        <v>0</v>
      </c>
      <c r="F59" s="45">
        <f t="shared" si="0"/>
        <v>0</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2175733.2800000003</v>
      </c>
      <c r="E68" s="60">
        <f t="shared" si="11"/>
        <v>2628631.61</v>
      </c>
      <c r="F68" s="45">
        <f t="shared" si="0"/>
        <v>120.81589384890043</v>
      </c>
    </row>
    <row r="69" spans="1:6" ht="12.75" customHeight="1" x14ac:dyDescent="0.2">
      <c r="A69" s="63" t="s">
        <v>141</v>
      </c>
      <c r="B69" s="64" t="s">
        <v>142</v>
      </c>
      <c r="C69" s="247" t="s">
        <v>141</v>
      </c>
      <c r="D69" s="194">
        <v>2173861.7400000002</v>
      </c>
      <c r="E69" s="194">
        <v>2627779.11</v>
      </c>
      <c r="F69" s="45">
        <f t="shared" si="0"/>
        <v>120.88069179597409</v>
      </c>
    </row>
    <row r="70" spans="1:6" ht="24" x14ac:dyDescent="0.2">
      <c r="A70" s="63" t="s">
        <v>143</v>
      </c>
      <c r="B70" s="64" t="s">
        <v>144</v>
      </c>
      <c r="C70" s="247" t="s">
        <v>143</v>
      </c>
      <c r="D70" s="194">
        <v>1871.54</v>
      </c>
      <c r="E70" s="194">
        <v>852.5</v>
      </c>
      <c r="F70" s="45">
        <f t="shared" si="0"/>
        <v>45.550722934054313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3867965.17</v>
      </c>
      <c r="E74" s="60">
        <f t="shared" si="13"/>
        <v>16683.8</v>
      </c>
      <c r="F74" s="45">
        <f t="shared" si="0"/>
        <v>0.43133273612181983</v>
      </c>
    </row>
    <row r="75" spans="1:6" ht="12.75" customHeight="1" x14ac:dyDescent="0.2">
      <c r="A75" s="63" t="s">
        <v>153</v>
      </c>
      <c r="B75" s="65" t="s">
        <v>154</v>
      </c>
      <c r="C75" s="247" t="s">
        <v>153</v>
      </c>
      <c r="D75" s="194">
        <v>644750.41</v>
      </c>
      <c r="E75" s="194">
        <v>16683.8</v>
      </c>
      <c r="F75" s="45">
        <f t="shared" si="0"/>
        <v>2.587636974127709</v>
      </c>
    </row>
    <row r="76" spans="1:6" ht="12.75" customHeight="1" x14ac:dyDescent="0.2">
      <c r="A76" s="63" t="s">
        <v>155</v>
      </c>
      <c r="B76" s="65" t="s">
        <v>156</v>
      </c>
      <c r="C76" s="247" t="s">
        <v>155</v>
      </c>
      <c r="D76" s="194">
        <v>3223214.76</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5.09</v>
      </c>
      <c r="E82" s="60">
        <f t="shared" si="15"/>
        <v>0.23</v>
      </c>
      <c r="F82" s="45">
        <f t="shared" si="0"/>
        <v>4.5186640471512778</v>
      </c>
    </row>
    <row r="83" spans="1:6" ht="12.75" customHeight="1" x14ac:dyDescent="0.2">
      <c r="A83" s="63">
        <v>641</v>
      </c>
      <c r="B83" s="64" t="s">
        <v>169</v>
      </c>
      <c r="C83" s="247" t="s">
        <v>170</v>
      </c>
      <c r="D83" s="60">
        <f t="shared" ref="D83:E83" si="16">SUM(D84:D90)</f>
        <v>5.09</v>
      </c>
      <c r="E83" s="60">
        <f t="shared" si="16"/>
        <v>0.23</v>
      </c>
      <c r="F83" s="45">
        <f t="shared" si="0"/>
        <v>4.5186640471512778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5.09</v>
      </c>
      <c r="E85" s="194">
        <v>0.23</v>
      </c>
      <c r="F85" s="45">
        <f t="shared" si="0"/>
        <v>4.5186640471512778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16454.91</v>
      </c>
      <c r="E106" s="60">
        <f>E107+E112+E120+E124</f>
        <v>330.28</v>
      </c>
      <c r="F106" s="45">
        <f t="shared" si="0"/>
        <v>2.0071820508285976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16454.91</v>
      </c>
      <c r="E112" s="60">
        <f t="shared" si="20"/>
        <v>330.28</v>
      </c>
      <c r="F112" s="45">
        <f t="shared" si="0"/>
        <v>2.0071820508285976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16454.91</v>
      </c>
      <c r="E117" s="194">
        <v>330.28</v>
      </c>
      <c r="F117" s="45">
        <f t="shared" si="0"/>
        <v>2.0071820508285976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176717.22999999998</v>
      </c>
      <c r="E125" s="60">
        <f t="shared" si="22"/>
        <v>363981.71</v>
      </c>
      <c r="F125" s="45">
        <f t="shared" si="0"/>
        <v>205.9684332987791</v>
      </c>
    </row>
    <row r="126" spans="1:6" ht="12.75" customHeight="1" x14ac:dyDescent="0.2">
      <c r="A126" s="63">
        <v>661</v>
      </c>
      <c r="B126" s="65" t="s">
        <v>255</v>
      </c>
      <c r="C126" s="247" t="s">
        <v>256</v>
      </c>
      <c r="D126" s="60">
        <f t="shared" ref="D126:E126" si="23">SUM(D127:D128)</f>
        <v>171444.77</v>
      </c>
      <c r="E126" s="60">
        <f t="shared" si="23"/>
        <v>354825.51</v>
      </c>
      <c r="F126" s="45">
        <f t="shared" si="0"/>
        <v>206.96199131650386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171444.77</v>
      </c>
      <c r="E128" s="194">
        <v>354825.51</v>
      </c>
      <c r="F128" s="45">
        <f t="shared" si="0"/>
        <v>206.96199131650386</v>
      </c>
    </row>
    <row r="129" spans="1:6" ht="36" x14ac:dyDescent="0.2">
      <c r="A129" s="63">
        <v>663</v>
      </c>
      <c r="B129" s="182" t="s">
        <v>261</v>
      </c>
      <c r="C129" s="247" t="s">
        <v>262</v>
      </c>
      <c r="D129" s="60">
        <f t="shared" ref="D129:E129" si="24">SUM(D130:D133)</f>
        <v>5272.46</v>
      </c>
      <c r="E129" s="60">
        <f t="shared" si="24"/>
        <v>9156.2000000000007</v>
      </c>
      <c r="F129" s="45">
        <f t="shared" si="0"/>
        <v>173.66087177522448</v>
      </c>
    </row>
    <row r="130" spans="1:6" ht="12.75" customHeight="1" x14ac:dyDescent="0.2">
      <c r="A130" s="63">
        <v>6631</v>
      </c>
      <c r="B130" s="65" t="s">
        <v>263</v>
      </c>
      <c r="C130" s="247" t="s">
        <v>264</v>
      </c>
      <c r="D130" s="194">
        <v>5272.46</v>
      </c>
      <c r="E130" s="194">
        <v>9156.2000000000007</v>
      </c>
      <c r="F130" s="45">
        <f t="shared" si="0"/>
        <v>173.66087177522448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1529231.51</v>
      </c>
      <c r="E134" s="60">
        <f t="shared" si="25"/>
        <v>777742.37</v>
      </c>
      <c r="F134" s="45">
        <f t="shared" ref="F134:F229" si="26">IF(D134&lt;&gt;0,IF(E134/D134&gt;=100,"&gt;&gt;100",E134/D134*100),"-")</f>
        <v>50.858379840734514</v>
      </c>
    </row>
    <row r="135" spans="1:6" ht="24" x14ac:dyDescent="0.2">
      <c r="A135" s="63">
        <v>671</v>
      </c>
      <c r="B135" s="182" t="s">
        <v>273</v>
      </c>
      <c r="C135" s="247" t="s">
        <v>274</v>
      </c>
      <c r="D135" s="60">
        <f t="shared" ref="D135:E135" si="27">SUM(D136:D138)</f>
        <v>1529231.51</v>
      </c>
      <c r="E135" s="60">
        <f t="shared" si="27"/>
        <v>777742.37</v>
      </c>
      <c r="F135" s="45">
        <f t="shared" si="26"/>
        <v>50.858379840734514</v>
      </c>
    </row>
    <row r="136" spans="1:6" ht="12.75" customHeight="1" x14ac:dyDescent="0.2">
      <c r="A136" s="63">
        <v>6711</v>
      </c>
      <c r="B136" s="65" t="s">
        <v>275</v>
      </c>
      <c r="C136" s="247" t="s">
        <v>276</v>
      </c>
      <c r="D136" s="194">
        <v>348946.03</v>
      </c>
      <c r="E136" s="194">
        <v>426974.93</v>
      </c>
      <c r="F136" s="45">
        <f t="shared" si="26"/>
        <v>122.36130899669497</v>
      </c>
    </row>
    <row r="137" spans="1:6" ht="24" x14ac:dyDescent="0.2">
      <c r="A137" s="63">
        <v>6712</v>
      </c>
      <c r="B137" s="182" t="s">
        <v>277</v>
      </c>
      <c r="C137" s="247" t="s">
        <v>278</v>
      </c>
      <c r="D137" s="194">
        <v>1180285.48</v>
      </c>
      <c r="E137" s="194"/>
      <c r="F137" s="45">
        <f t="shared" si="26"/>
        <v>0</v>
      </c>
    </row>
    <row r="138" spans="1:6" ht="24" x14ac:dyDescent="0.2">
      <c r="A138" s="63" t="s">
        <v>279</v>
      </c>
      <c r="B138" s="65" t="s">
        <v>280</v>
      </c>
      <c r="C138" s="247" t="s">
        <v>279</v>
      </c>
      <c r="D138" s="194">
        <v>0</v>
      </c>
      <c r="E138" s="194">
        <v>350767.44</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8.1999999999999993</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8.1999999999999993</v>
      </c>
      <c r="F151" s="45" t="str">
        <f t="shared" si="26"/>
        <v>-</v>
      </c>
    </row>
    <row r="152" spans="1:6" ht="12.75" customHeight="1" x14ac:dyDescent="0.2">
      <c r="A152" s="63">
        <v>3</v>
      </c>
      <c r="B152" s="64" t="s">
        <v>307</v>
      </c>
      <c r="C152" s="247" t="s">
        <v>13</v>
      </c>
      <c r="D152" s="60">
        <f>D153+D164+D202+D221+D230+D262+D273</f>
        <v>6693527.879999999</v>
      </c>
      <c r="E152" s="60">
        <f>E153+E164+E202+E221+E230+E262+E273</f>
        <v>3708829.5599999996</v>
      </c>
      <c r="F152" s="45">
        <f t="shared" si="26"/>
        <v>55.409189690265407</v>
      </c>
    </row>
    <row r="153" spans="1:6" ht="12.75" customHeight="1" x14ac:dyDescent="0.2">
      <c r="A153" s="63">
        <v>31</v>
      </c>
      <c r="B153" s="64" t="s">
        <v>308</v>
      </c>
      <c r="C153" s="247" t="s">
        <v>3</v>
      </c>
      <c r="D153" s="60">
        <f t="shared" ref="D153:E153" si="30">D154+D159+D160</f>
        <v>2333138.5</v>
      </c>
      <c r="E153" s="60">
        <f t="shared" si="30"/>
        <v>3059315.6699999995</v>
      </c>
      <c r="F153" s="45">
        <f t="shared" si="26"/>
        <v>131.12447760816596</v>
      </c>
    </row>
    <row r="154" spans="1:6" ht="12.75" customHeight="1" x14ac:dyDescent="0.2">
      <c r="A154" s="63">
        <v>311</v>
      </c>
      <c r="B154" s="64" t="s">
        <v>309</v>
      </c>
      <c r="C154" s="247" t="s">
        <v>310</v>
      </c>
      <c r="D154" s="60">
        <f t="shared" ref="D154:E154" si="31">SUM(D155:D158)</f>
        <v>1951740.8199999998</v>
      </c>
      <c r="E154" s="60">
        <f t="shared" si="31"/>
        <v>2548813.3099999996</v>
      </c>
      <c r="F154" s="45">
        <f t="shared" si="26"/>
        <v>130.59179189581124</v>
      </c>
    </row>
    <row r="155" spans="1:6" ht="12.75" customHeight="1" x14ac:dyDescent="0.2">
      <c r="A155" s="63">
        <v>3111</v>
      </c>
      <c r="B155" s="64" t="s">
        <v>311</v>
      </c>
      <c r="C155" s="247" t="s">
        <v>312</v>
      </c>
      <c r="D155" s="194">
        <v>1820233.02</v>
      </c>
      <c r="E155" s="194">
        <v>2341266.92</v>
      </c>
      <c r="F155" s="45">
        <f t="shared" si="26"/>
        <v>128.62457137493308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80974.17</v>
      </c>
      <c r="E157" s="194">
        <v>138808.85999999999</v>
      </c>
      <c r="F157" s="45">
        <f t="shared" si="26"/>
        <v>171.42362805324217</v>
      </c>
    </row>
    <row r="158" spans="1:6" ht="12.75" customHeight="1" x14ac:dyDescent="0.2">
      <c r="A158" s="63">
        <v>3114</v>
      </c>
      <c r="B158" s="65" t="s">
        <v>317</v>
      </c>
      <c r="C158" s="247" t="s">
        <v>318</v>
      </c>
      <c r="D158" s="194">
        <v>50533.63</v>
      </c>
      <c r="E158" s="194">
        <v>68737.53</v>
      </c>
      <c r="F158" s="45">
        <f t="shared" si="26"/>
        <v>136.02333733001174</v>
      </c>
    </row>
    <row r="159" spans="1:6" ht="12.75" customHeight="1" x14ac:dyDescent="0.2">
      <c r="A159" s="63">
        <v>312</v>
      </c>
      <c r="B159" s="65" t="s">
        <v>319</v>
      </c>
      <c r="C159" s="247" t="s">
        <v>320</v>
      </c>
      <c r="D159" s="194">
        <v>70739.539999999994</v>
      </c>
      <c r="E159" s="194">
        <v>101533</v>
      </c>
      <c r="F159" s="45">
        <f t="shared" si="26"/>
        <v>143.53076087291495</v>
      </c>
    </row>
    <row r="160" spans="1:6" ht="12.75" customHeight="1" x14ac:dyDescent="0.2">
      <c r="A160" s="63">
        <v>313</v>
      </c>
      <c r="B160" s="65" t="s">
        <v>321</v>
      </c>
      <c r="C160" s="247" t="s">
        <v>322</v>
      </c>
      <c r="D160" s="60">
        <f t="shared" ref="D160:E160" si="32">SUM(D161:D163)</f>
        <v>310658.14</v>
      </c>
      <c r="E160" s="60">
        <f t="shared" si="32"/>
        <v>408969.36</v>
      </c>
      <c r="F160" s="45">
        <f t="shared" si="26"/>
        <v>131.64611105957178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310641.82</v>
      </c>
      <c r="E162" s="194">
        <v>408969.36</v>
      </c>
      <c r="F162" s="45">
        <f t="shared" si="26"/>
        <v>131.65302727108667</v>
      </c>
    </row>
    <row r="163" spans="1:6" ht="12.75" customHeight="1" x14ac:dyDescent="0.2">
      <c r="A163" s="63">
        <v>3133</v>
      </c>
      <c r="B163" s="64" t="s">
        <v>327</v>
      </c>
      <c r="C163" s="247" t="s">
        <v>328</v>
      </c>
      <c r="D163" s="194">
        <v>16.32</v>
      </c>
      <c r="E163" s="194"/>
      <c r="F163" s="45">
        <f t="shared" si="26"/>
        <v>0</v>
      </c>
    </row>
    <row r="164" spans="1:6" ht="12.75" customHeight="1" x14ac:dyDescent="0.2">
      <c r="A164" s="70">
        <v>32</v>
      </c>
      <c r="B164" s="65" t="s">
        <v>329</v>
      </c>
      <c r="C164" s="247" t="s">
        <v>330</v>
      </c>
      <c r="D164" s="60">
        <f>D165+D170+D178+D188+D189+D194</f>
        <v>530973.42999999993</v>
      </c>
      <c r="E164" s="60">
        <f>E165+E170+E178+E188+E189+E194</f>
        <v>581672.20999999985</v>
      </c>
      <c r="F164" s="45">
        <f t="shared" si="26"/>
        <v>109.54827061685552</v>
      </c>
    </row>
    <row r="165" spans="1:6" ht="12.75" customHeight="1" x14ac:dyDescent="0.2">
      <c r="A165" s="63">
        <v>321</v>
      </c>
      <c r="B165" s="64" t="s">
        <v>331</v>
      </c>
      <c r="C165" s="247" t="s">
        <v>332</v>
      </c>
      <c r="D165" s="60">
        <f t="shared" ref="D165:E165" si="33">SUM(D166:D169)</f>
        <v>134437.69</v>
      </c>
      <c r="E165" s="60">
        <f t="shared" si="33"/>
        <v>154154.41999999998</v>
      </c>
      <c r="F165" s="45">
        <f t="shared" si="26"/>
        <v>114.66607318230476</v>
      </c>
    </row>
    <row r="166" spans="1:6" ht="12.75" customHeight="1" x14ac:dyDescent="0.2">
      <c r="A166" s="63">
        <v>3211</v>
      </c>
      <c r="B166" s="64" t="s">
        <v>333</v>
      </c>
      <c r="C166" s="247" t="s">
        <v>334</v>
      </c>
      <c r="D166" s="194">
        <v>55622.78</v>
      </c>
      <c r="E166" s="194">
        <v>69724.160000000003</v>
      </c>
      <c r="F166" s="45">
        <f t="shared" si="26"/>
        <v>125.35180729909581</v>
      </c>
    </row>
    <row r="167" spans="1:6" ht="12.75" customHeight="1" x14ac:dyDescent="0.2">
      <c r="A167" s="63">
        <v>3212</v>
      </c>
      <c r="B167" s="64" t="s">
        <v>335</v>
      </c>
      <c r="C167" s="247" t="s">
        <v>336</v>
      </c>
      <c r="D167" s="194">
        <v>72569.740000000005</v>
      </c>
      <c r="E167" s="194">
        <v>76898.259999999995</v>
      </c>
      <c r="F167" s="45">
        <f t="shared" si="26"/>
        <v>105.96463484642496</v>
      </c>
    </row>
    <row r="168" spans="1:6" ht="12.75" customHeight="1" x14ac:dyDescent="0.2">
      <c r="A168" s="63">
        <v>3213</v>
      </c>
      <c r="B168" s="64" t="s">
        <v>337</v>
      </c>
      <c r="C168" s="247" t="s">
        <v>338</v>
      </c>
      <c r="D168" s="194">
        <v>6245.17</v>
      </c>
      <c r="E168" s="194">
        <v>7532</v>
      </c>
      <c r="F168" s="45">
        <f t="shared" si="26"/>
        <v>120.60520370142045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161978.47999999998</v>
      </c>
      <c r="E170" s="60">
        <f t="shared" si="34"/>
        <v>219595.88</v>
      </c>
      <c r="F170" s="45">
        <f t="shared" si="26"/>
        <v>135.57102153323086</v>
      </c>
    </row>
    <row r="171" spans="1:6" ht="12.75" customHeight="1" x14ac:dyDescent="0.2">
      <c r="A171" s="63">
        <v>3221</v>
      </c>
      <c r="B171" s="64" t="s">
        <v>343</v>
      </c>
      <c r="C171" s="247" t="s">
        <v>344</v>
      </c>
      <c r="D171" s="194">
        <v>28984.6</v>
      </c>
      <c r="E171" s="194">
        <v>32874</v>
      </c>
      <c r="F171" s="45">
        <f t="shared" si="26"/>
        <v>113.41885001000531</v>
      </c>
    </row>
    <row r="172" spans="1:6" ht="12.75" customHeight="1" x14ac:dyDescent="0.2">
      <c r="A172" s="63">
        <v>3222</v>
      </c>
      <c r="B172" s="64" t="s">
        <v>345</v>
      </c>
      <c r="C172" s="247" t="s">
        <v>346</v>
      </c>
      <c r="D172" s="194">
        <v>61724.06</v>
      </c>
      <c r="E172" s="194">
        <v>109045.44</v>
      </c>
      <c r="F172" s="45">
        <f t="shared" si="26"/>
        <v>176.66601970123159</v>
      </c>
    </row>
    <row r="173" spans="1:6" ht="12.75" customHeight="1" x14ac:dyDescent="0.2">
      <c r="A173" s="63">
        <v>3223</v>
      </c>
      <c r="B173" s="65" t="s">
        <v>347</v>
      </c>
      <c r="C173" s="247" t="s">
        <v>348</v>
      </c>
      <c r="D173" s="194">
        <v>55374.28</v>
      </c>
      <c r="E173" s="194">
        <v>58694.74</v>
      </c>
      <c r="F173" s="45">
        <f t="shared" si="26"/>
        <v>105.99639399374583</v>
      </c>
    </row>
    <row r="174" spans="1:6" ht="12.75" customHeight="1" x14ac:dyDescent="0.2">
      <c r="A174" s="63">
        <v>3224</v>
      </c>
      <c r="B174" s="65" t="s">
        <v>349</v>
      </c>
      <c r="C174" s="247" t="s">
        <v>350</v>
      </c>
      <c r="D174" s="194">
        <v>664.68</v>
      </c>
      <c r="E174" s="194">
        <v>1025.51</v>
      </c>
      <c r="F174" s="45">
        <f t="shared" si="26"/>
        <v>154.2862730938196</v>
      </c>
    </row>
    <row r="175" spans="1:6" ht="12.75" customHeight="1" x14ac:dyDescent="0.2">
      <c r="A175" s="63">
        <v>3225</v>
      </c>
      <c r="B175" s="65" t="s">
        <v>351</v>
      </c>
      <c r="C175" s="247" t="s">
        <v>352</v>
      </c>
      <c r="D175" s="194">
        <v>11260.02</v>
      </c>
      <c r="E175" s="194">
        <v>17208.87</v>
      </c>
      <c r="F175" s="45">
        <f t="shared" si="26"/>
        <v>152.83161131152519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3970.84</v>
      </c>
      <c r="E177" s="194">
        <v>747.32</v>
      </c>
      <c r="F177" s="45">
        <f t="shared" si="26"/>
        <v>18.820199252551099</v>
      </c>
    </row>
    <row r="178" spans="1:6" ht="12.75" customHeight="1" x14ac:dyDescent="0.2">
      <c r="A178" s="63">
        <v>323</v>
      </c>
      <c r="B178" s="65" t="s">
        <v>357</v>
      </c>
      <c r="C178" s="247" t="s">
        <v>358</v>
      </c>
      <c r="D178" s="60">
        <f t="shared" ref="D178:E178" si="35">SUM(D179:D187)</f>
        <v>205213.80000000002</v>
      </c>
      <c r="E178" s="60">
        <f t="shared" si="35"/>
        <v>144678.12999999998</v>
      </c>
      <c r="F178" s="45">
        <f t="shared" si="26"/>
        <v>70.501169999288521</v>
      </c>
    </row>
    <row r="179" spans="1:6" ht="12.75" customHeight="1" x14ac:dyDescent="0.2">
      <c r="A179" s="63">
        <v>3231</v>
      </c>
      <c r="B179" s="65" t="s">
        <v>359</v>
      </c>
      <c r="C179" s="247" t="s">
        <v>360</v>
      </c>
      <c r="D179" s="194">
        <v>32909.870000000003</v>
      </c>
      <c r="E179" s="194">
        <v>16271.01</v>
      </c>
      <c r="F179" s="45">
        <f t="shared" si="26"/>
        <v>49.441125109275724</v>
      </c>
    </row>
    <row r="180" spans="1:6" ht="12.75" customHeight="1" x14ac:dyDescent="0.2">
      <c r="A180" s="63">
        <v>3232</v>
      </c>
      <c r="B180" s="65" t="s">
        <v>361</v>
      </c>
      <c r="C180" s="247" t="s">
        <v>362</v>
      </c>
      <c r="D180" s="194">
        <v>98493.92</v>
      </c>
      <c r="E180" s="194">
        <v>45836.97</v>
      </c>
      <c r="F180" s="45">
        <f t="shared" si="26"/>
        <v>46.537867515070985</v>
      </c>
    </row>
    <row r="181" spans="1:6" ht="12.75" customHeight="1" x14ac:dyDescent="0.2">
      <c r="A181" s="63">
        <v>3233</v>
      </c>
      <c r="B181" s="65" t="s">
        <v>363</v>
      </c>
      <c r="C181" s="247" t="s">
        <v>364</v>
      </c>
      <c r="D181" s="194">
        <v>13198.32</v>
      </c>
      <c r="E181" s="194">
        <v>20981.39</v>
      </c>
      <c r="F181" s="45">
        <f t="shared" si="26"/>
        <v>158.97015680783616</v>
      </c>
    </row>
    <row r="182" spans="1:6" ht="12.75" customHeight="1" x14ac:dyDescent="0.2">
      <c r="A182" s="63">
        <v>3234</v>
      </c>
      <c r="B182" s="65" t="s">
        <v>365</v>
      </c>
      <c r="C182" s="247" t="s">
        <v>366</v>
      </c>
      <c r="D182" s="194">
        <v>14295.81</v>
      </c>
      <c r="E182" s="194">
        <v>20436.740000000002</v>
      </c>
      <c r="F182" s="45">
        <f t="shared" si="26"/>
        <v>142.95615288675495</v>
      </c>
    </row>
    <row r="183" spans="1:6" ht="12.75" customHeight="1" x14ac:dyDescent="0.2">
      <c r="A183" s="63">
        <v>3235</v>
      </c>
      <c r="B183" s="64" t="s">
        <v>367</v>
      </c>
      <c r="C183" s="247" t="s">
        <v>368</v>
      </c>
      <c r="D183" s="194">
        <v>4950.78</v>
      </c>
      <c r="E183" s="194">
        <v>3950.1</v>
      </c>
      <c r="F183" s="45">
        <f t="shared" si="26"/>
        <v>79.787427435676804</v>
      </c>
    </row>
    <row r="184" spans="1:6" ht="12.75" customHeight="1" x14ac:dyDescent="0.2">
      <c r="A184" s="63">
        <v>3236</v>
      </c>
      <c r="B184" s="64" t="s">
        <v>369</v>
      </c>
      <c r="C184" s="247" t="s">
        <v>370</v>
      </c>
      <c r="D184" s="194">
        <v>3952.65</v>
      </c>
      <c r="E184" s="194">
        <v>4158.04</v>
      </c>
      <c r="F184" s="45">
        <f t="shared" si="26"/>
        <v>105.19626073646793</v>
      </c>
    </row>
    <row r="185" spans="1:6" ht="12.75" customHeight="1" x14ac:dyDescent="0.2">
      <c r="A185" s="63">
        <v>3237</v>
      </c>
      <c r="B185" s="64" t="s">
        <v>371</v>
      </c>
      <c r="C185" s="247" t="s">
        <v>372</v>
      </c>
      <c r="D185" s="194">
        <v>23413.02</v>
      </c>
      <c r="E185" s="194">
        <v>16852.310000000001</v>
      </c>
      <c r="F185" s="45">
        <f t="shared" si="26"/>
        <v>71.978369300500319</v>
      </c>
    </row>
    <row r="186" spans="1:6" ht="12.75" customHeight="1" x14ac:dyDescent="0.2">
      <c r="A186" s="63">
        <v>3238</v>
      </c>
      <c r="B186" s="64" t="s">
        <v>373</v>
      </c>
      <c r="C186" s="247" t="s">
        <v>374</v>
      </c>
      <c r="D186" s="194">
        <v>11515.54</v>
      </c>
      <c r="E186" s="194">
        <v>9127.99</v>
      </c>
      <c r="F186" s="45">
        <f t="shared" si="26"/>
        <v>79.26671263353694</v>
      </c>
    </row>
    <row r="187" spans="1:6" ht="12.75" customHeight="1" x14ac:dyDescent="0.2">
      <c r="A187" s="63">
        <v>3239</v>
      </c>
      <c r="B187" s="64" t="s">
        <v>375</v>
      </c>
      <c r="C187" s="247" t="s">
        <v>376</v>
      </c>
      <c r="D187" s="194">
        <v>2483.89</v>
      </c>
      <c r="E187" s="194">
        <v>7063.58</v>
      </c>
      <c r="F187" s="45">
        <f t="shared" si="26"/>
        <v>284.37571712112856</v>
      </c>
    </row>
    <row r="188" spans="1:6" ht="12.75" customHeight="1" x14ac:dyDescent="0.2">
      <c r="A188" s="63">
        <v>324</v>
      </c>
      <c r="B188" s="64" t="s">
        <v>377</v>
      </c>
      <c r="C188" s="247" t="s">
        <v>378</v>
      </c>
      <c r="D188" s="194">
        <v>0</v>
      </c>
      <c r="E188" s="194">
        <v>55815.199999999997</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29343.46</v>
      </c>
      <c r="E194" s="60">
        <f t="shared" si="36"/>
        <v>7428.58</v>
      </c>
      <c r="F194" s="45">
        <f t="shared" si="26"/>
        <v>25.315964783975716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993.01</v>
      </c>
      <c r="E196" s="194">
        <v>75</v>
      </c>
      <c r="F196" s="45">
        <f t="shared" si="26"/>
        <v>7.5527940302715981</v>
      </c>
    </row>
    <row r="197" spans="1:6" ht="12.75" customHeight="1" x14ac:dyDescent="0.2">
      <c r="A197" s="63">
        <v>3293</v>
      </c>
      <c r="B197" s="64" t="s">
        <v>395</v>
      </c>
      <c r="C197" s="247" t="s">
        <v>396</v>
      </c>
      <c r="D197" s="194">
        <v>632.48</v>
      </c>
      <c r="E197" s="194">
        <v>605.79999999999995</v>
      </c>
      <c r="F197" s="45">
        <f t="shared" si="26"/>
        <v>95.781684796357197</v>
      </c>
    </row>
    <row r="198" spans="1:6" ht="12.75" customHeight="1" x14ac:dyDescent="0.2">
      <c r="A198" s="63">
        <v>3294</v>
      </c>
      <c r="B198" s="64" t="s">
        <v>397</v>
      </c>
      <c r="C198" s="247" t="s">
        <v>398</v>
      </c>
      <c r="D198" s="194">
        <v>500</v>
      </c>
      <c r="E198" s="194">
        <v>505</v>
      </c>
      <c r="F198" s="45">
        <f t="shared" si="26"/>
        <v>101</v>
      </c>
    </row>
    <row r="199" spans="1:6" ht="12.75" customHeight="1" x14ac:dyDescent="0.2">
      <c r="A199" s="63">
        <v>3295</v>
      </c>
      <c r="B199" s="64" t="s">
        <v>399</v>
      </c>
      <c r="C199" s="247" t="s">
        <v>400</v>
      </c>
      <c r="D199" s="194">
        <v>398.25</v>
      </c>
      <c r="E199" s="194">
        <v>127.44</v>
      </c>
      <c r="F199" s="45">
        <f t="shared" si="26"/>
        <v>32</v>
      </c>
    </row>
    <row r="200" spans="1:6" ht="12.75" customHeight="1" x14ac:dyDescent="0.2">
      <c r="A200" s="63" t="s">
        <v>401</v>
      </c>
      <c r="B200" s="64" t="s">
        <v>402</v>
      </c>
      <c r="C200" s="247" t="s">
        <v>401</v>
      </c>
      <c r="D200" s="194">
        <v>777.67</v>
      </c>
      <c r="E200" s="194"/>
      <c r="F200" s="45">
        <f t="shared" si="26"/>
        <v>0</v>
      </c>
    </row>
    <row r="201" spans="1:6" ht="12.75" customHeight="1" x14ac:dyDescent="0.2">
      <c r="A201" s="63">
        <v>3299</v>
      </c>
      <c r="B201" s="64" t="s">
        <v>403</v>
      </c>
      <c r="C201" s="247" t="s">
        <v>404</v>
      </c>
      <c r="D201" s="194">
        <v>26042.05</v>
      </c>
      <c r="E201" s="194">
        <v>6115.34</v>
      </c>
      <c r="F201" s="45">
        <f t="shared" si="26"/>
        <v>23.482559936717735</v>
      </c>
    </row>
    <row r="202" spans="1:6" ht="12.75" customHeight="1" x14ac:dyDescent="0.2">
      <c r="A202" s="63">
        <v>34</v>
      </c>
      <c r="B202" s="183" t="s">
        <v>405</v>
      </c>
      <c r="C202" s="247" t="s">
        <v>406</v>
      </c>
      <c r="D202" s="60">
        <f t="shared" ref="D202:E202" si="37">D203+D208+D216</f>
        <v>78109.23</v>
      </c>
      <c r="E202" s="60">
        <f t="shared" si="37"/>
        <v>64177.68</v>
      </c>
      <c r="F202" s="45">
        <f t="shared" si="26"/>
        <v>82.164015699553048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58969.25</v>
      </c>
      <c r="E208" s="60">
        <f t="shared" si="39"/>
        <v>57340.37</v>
      </c>
      <c r="F208" s="45">
        <f t="shared" si="26"/>
        <v>97.237746791760117</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v>57340.37</v>
      </c>
      <c r="F210" s="45" t="str">
        <f t="shared" si="26"/>
        <v>-</v>
      </c>
    </row>
    <row r="211" spans="1:6" ht="24" x14ac:dyDescent="0.2">
      <c r="A211" s="63">
        <v>3423</v>
      </c>
      <c r="B211" s="183" t="s">
        <v>423</v>
      </c>
      <c r="C211" s="247" t="s">
        <v>424</v>
      </c>
      <c r="D211" s="194">
        <v>58969.25</v>
      </c>
      <c r="E211" s="194"/>
      <c r="F211" s="45">
        <f t="shared" si="26"/>
        <v>0</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19139.98</v>
      </c>
      <c r="E216" s="60">
        <f t="shared" si="40"/>
        <v>6837.3099999999995</v>
      </c>
      <c r="F216" s="45">
        <f t="shared" si="26"/>
        <v>35.722660107272837</v>
      </c>
    </row>
    <row r="217" spans="1:6" ht="12.75" customHeight="1" x14ac:dyDescent="0.2">
      <c r="A217" s="63">
        <v>3431</v>
      </c>
      <c r="B217" s="182" t="s">
        <v>435</v>
      </c>
      <c r="C217" s="247" t="s">
        <v>436</v>
      </c>
      <c r="D217" s="194">
        <v>2339.84</v>
      </c>
      <c r="E217" s="194">
        <v>3065.44</v>
      </c>
      <c r="F217" s="45">
        <f t="shared" si="26"/>
        <v>131.01066739606125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459.06</v>
      </c>
      <c r="E219" s="194"/>
      <c r="F219" s="45">
        <f t="shared" si="26"/>
        <v>0</v>
      </c>
    </row>
    <row r="220" spans="1:6" ht="12.75" customHeight="1" x14ac:dyDescent="0.2">
      <c r="A220" s="63">
        <v>3434</v>
      </c>
      <c r="B220" s="65" t="s">
        <v>441</v>
      </c>
      <c r="C220" s="247" t="s">
        <v>442</v>
      </c>
      <c r="D220" s="194">
        <v>16341.08</v>
      </c>
      <c r="E220" s="194">
        <v>3771.87</v>
      </c>
      <c r="F220" s="45">
        <f t="shared" si="26"/>
        <v>23.082134106191269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3728351.8</v>
      </c>
      <c r="E230" s="60">
        <f>E231+E234+E237+E242+E246+E250+E254+E257</f>
        <v>1908</v>
      </c>
      <c r="F230" s="45">
        <f t="shared" ref="F230:F245" si="44">IF(D230&lt;&gt;0,IF(E230/D230&gt;=100,"&gt;&gt;100",E230/D230*100),"-")</f>
        <v>5.1175428241508752E-2</v>
      </c>
    </row>
    <row r="231" spans="1:6" ht="12.75" customHeight="1" x14ac:dyDescent="0.2">
      <c r="A231" s="63">
        <v>361</v>
      </c>
      <c r="B231" s="64" t="s">
        <v>463</v>
      </c>
      <c r="C231" s="247" t="s">
        <v>464</v>
      </c>
      <c r="D231" s="60">
        <f t="shared" ref="D231:E231" si="45">SUM(D232:D233)</f>
        <v>61205.29</v>
      </c>
      <c r="E231" s="60">
        <f t="shared" si="45"/>
        <v>0</v>
      </c>
      <c r="F231" s="45">
        <f t="shared" si="44"/>
        <v>0</v>
      </c>
    </row>
    <row r="232" spans="1:6" ht="12.75" customHeight="1" x14ac:dyDescent="0.2">
      <c r="A232" s="63">
        <v>3611</v>
      </c>
      <c r="B232" s="64" t="s">
        <v>465</v>
      </c>
      <c r="C232" s="247" t="s">
        <v>466</v>
      </c>
      <c r="D232" s="194">
        <v>61205.29</v>
      </c>
      <c r="E232" s="194"/>
      <c r="F232" s="45">
        <f t="shared" si="44"/>
        <v>0</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109006.76</v>
      </c>
      <c r="E254" s="60">
        <f t="shared" si="52"/>
        <v>1908</v>
      </c>
      <c r="F254" s="45">
        <f t="shared" ref="F254:F261" si="53">IF(D254&lt;&gt;0,IF(E254/D254&gt;=100,"&gt;&gt;100",E254/D254*100),"-")</f>
        <v>1.7503501617697839</v>
      </c>
    </row>
    <row r="255" spans="1:6" ht="12.75" customHeight="1" x14ac:dyDescent="0.2">
      <c r="A255" s="63" t="s">
        <v>508</v>
      </c>
      <c r="B255" s="64" t="s">
        <v>154</v>
      </c>
      <c r="C255" s="247" t="s">
        <v>508</v>
      </c>
      <c r="D255" s="194">
        <v>109006.76</v>
      </c>
      <c r="E255" s="194">
        <v>1908</v>
      </c>
      <c r="F255" s="45">
        <f t="shared" si="53"/>
        <v>1.7503501617697839</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3558139.75</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3558139.75</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1756</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1756</v>
      </c>
      <c r="F269" s="45" t="str">
        <f t="shared" ref="F269:F272" si="59">IF(D269&lt;&gt;0,IF(E269/D269&gt;=100,"&gt;&gt;100",E269/D269*100),"-")</f>
        <v>-</v>
      </c>
    </row>
    <row r="270" spans="1:6" ht="12.75" customHeight="1" x14ac:dyDescent="0.2">
      <c r="A270" s="63">
        <v>3721</v>
      </c>
      <c r="B270" s="65" t="s">
        <v>532</v>
      </c>
      <c r="C270" s="247" t="s">
        <v>533</v>
      </c>
      <c r="D270" s="194">
        <v>0</v>
      </c>
      <c r="E270" s="194">
        <v>1756</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22954.920000000002</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22954.920000000002</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1733.74</v>
      </c>
      <c r="E276" s="194">
        <v>0</v>
      </c>
      <c r="F276" s="45">
        <f t="shared" si="61"/>
        <v>0</v>
      </c>
    </row>
    <row r="277" spans="1:6" ht="12.75" customHeight="1" x14ac:dyDescent="0.2">
      <c r="A277" s="63" t="s">
        <v>546</v>
      </c>
      <c r="B277" s="64" t="s">
        <v>547</v>
      </c>
      <c r="C277" s="247" t="s">
        <v>546</v>
      </c>
      <c r="D277" s="194">
        <v>21221.18</v>
      </c>
      <c r="E277" s="194"/>
      <c r="F277" s="45">
        <f t="shared" si="61"/>
        <v>0</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6693527.879999999</v>
      </c>
      <c r="E299" s="60">
        <f>E152-E297+E298</f>
        <v>3708829.5599999996</v>
      </c>
      <c r="F299" s="45">
        <f t="shared" si="68"/>
        <v>55.409189690265407</v>
      </c>
    </row>
    <row r="300" spans="1:6" ht="12.75" customHeight="1" x14ac:dyDescent="0.2">
      <c r="A300" s="63" t="s">
        <v>581</v>
      </c>
      <c r="B300" s="64" t="s">
        <v>592</v>
      </c>
      <c r="C300" s="247" t="s">
        <v>593</v>
      </c>
      <c r="D300" s="60">
        <f>IF(D6&gt;=D299,D6-D299,0)</f>
        <v>1084999.660000002</v>
      </c>
      <c r="E300" s="60">
        <f>IF(E6&gt;=E299,E6-E299,0)</f>
        <v>78548.64000000013</v>
      </c>
      <c r="F300" s="45">
        <f t="shared" si="68"/>
        <v>7.2395082593850741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10750811.59</v>
      </c>
      <c r="E302" s="194">
        <v>11835811.25</v>
      </c>
      <c r="F302" s="45">
        <f t="shared" si="68"/>
        <v>110.09225816039066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2252.35</v>
      </c>
      <c r="E304" s="194">
        <v>256168.83</v>
      </c>
      <c r="F304" s="45" t="str">
        <f t="shared" si="68"/>
        <v>&gt;&gt;100</v>
      </c>
    </row>
    <row r="305" spans="1:6" ht="12" x14ac:dyDescent="0.2">
      <c r="A305" s="63">
        <v>9661</v>
      </c>
      <c r="B305" s="220" t="s">
        <v>602</v>
      </c>
      <c r="C305" s="247" t="s">
        <v>603</v>
      </c>
      <c r="D305" s="194">
        <v>2252.35</v>
      </c>
      <c r="E305" s="194">
        <v>5145.99</v>
      </c>
      <c r="F305" s="45">
        <f t="shared" si="68"/>
        <v>228.47204031345041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1661266.3499999996</v>
      </c>
      <c r="E360" s="60">
        <f t="shared" si="86"/>
        <v>41819.11</v>
      </c>
      <c r="F360" s="45">
        <f t="shared" si="72"/>
        <v>2.5173031404626967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1661266.3499999996</v>
      </c>
      <c r="E373" s="60">
        <f t="shared" si="90"/>
        <v>41819.11</v>
      </c>
      <c r="F373" s="45">
        <f t="shared" si="72"/>
        <v>2.5173031404626967</v>
      </c>
    </row>
    <row r="374" spans="1:6" ht="12.75" customHeight="1" x14ac:dyDescent="0.2">
      <c r="A374" s="63">
        <v>421</v>
      </c>
      <c r="B374" s="64" t="s">
        <v>731</v>
      </c>
      <c r="C374" s="247" t="s">
        <v>732</v>
      </c>
      <c r="D374" s="60">
        <f t="shared" ref="D374:E374" si="91">SUM(D375:D378)</f>
        <v>1228436.8799999999</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1228436.8799999999</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431040.83999999997</v>
      </c>
      <c r="E379" s="60">
        <f t="shared" si="92"/>
        <v>40991.79</v>
      </c>
      <c r="F379" s="45">
        <f t="shared" si="72"/>
        <v>9.5099550195754077</v>
      </c>
    </row>
    <row r="380" spans="1:6" ht="12.75" customHeight="1" x14ac:dyDescent="0.2">
      <c r="A380" s="63">
        <v>4221</v>
      </c>
      <c r="B380" s="64" t="s">
        <v>647</v>
      </c>
      <c r="C380" s="247" t="s">
        <v>739</v>
      </c>
      <c r="D380" s="194">
        <v>44839.62</v>
      </c>
      <c r="E380" s="194">
        <v>324.79000000000002</v>
      </c>
      <c r="F380" s="45">
        <f t="shared" si="72"/>
        <v>0.72433709295484672</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84246.99</v>
      </c>
      <c r="E385" s="194"/>
      <c r="F385" s="45">
        <f t="shared" si="72"/>
        <v>0</v>
      </c>
    </row>
    <row r="386" spans="1:6" ht="12.75" customHeight="1" x14ac:dyDescent="0.2">
      <c r="A386" s="63">
        <v>4227</v>
      </c>
      <c r="B386" s="183" t="s">
        <v>659</v>
      </c>
      <c r="C386" s="247" t="s">
        <v>746</v>
      </c>
      <c r="D386" s="194">
        <v>301954.23</v>
      </c>
      <c r="E386" s="194">
        <v>40667</v>
      </c>
      <c r="F386" s="45">
        <f t="shared" si="72"/>
        <v>13.467935190045194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1788.63</v>
      </c>
      <c r="E393" s="60">
        <f t="shared" si="94"/>
        <v>827.32</v>
      </c>
      <c r="F393" s="45">
        <f t="shared" si="72"/>
        <v>46.254395822501024</v>
      </c>
    </row>
    <row r="394" spans="1:6" ht="12.75" customHeight="1" x14ac:dyDescent="0.2">
      <c r="A394" s="63">
        <v>4241</v>
      </c>
      <c r="B394" s="64" t="s">
        <v>756</v>
      </c>
      <c r="C394" s="247" t="s">
        <v>757</v>
      </c>
      <c r="D394" s="194">
        <v>1788.63</v>
      </c>
      <c r="E394" s="194">
        <v>827.32</v>
      </c>
      <c r="F394" s="45">
        <f t="shared" si="72"/>
        <v>46.254395822501024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1661266.3499999996</v>
      </c>
      <c r="E418" s="60">
        <f t="shared" si="102"/>
        <v>41819.11</v>
      </c>
      <c r="F418" s="45">
        <f t="shared" si="72"/>
        <v>2.5173031404626967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15021582.1</v>
      </c>
      <c r="E420" s="194">
        <v>16682848.449999999</v>
      </c>
      <c r="F420" s="45">
        <f t="shared" si="72"/>
        <v>111.05919695369504</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7778527.540000001</v>
      </c>
      <c r="E422" s="60">
        <f>E6+E308</f>
        <v>3787378.1999999997</v>
      </c>
      <c r="F422" s="45">
        <f t="shared" si="72"/>
        <v>48.69016893652342</v>
      </c>
    </row>
    <row r="423" spans="1:6" ht="12.75" customHeight="1" x14ac:dyDescent="0.2">
      <c r="A423" s="63" t="s">
        <v>581</v>
      </c>
      <c r="B423" s="64" t="s">
        <v>804</v>
      </c>
      <c r="C423" s="247" t="s">
        <v>805</v>
      </c>
      <c r="D423" s="60">
        <f t="shared" ref="D423:E423" si="103">D299+D360</f>
        <v>8354794.2299999986</v>
      </c>
      <c r="E423" s="60">
        <f t="shared" si="103"/>
        <v>3750648.6699999995</v>
      </c>
      <c r="F423" s="45">
        <f t="shared" si="72"/>
        <v>44.892172885986206</v>
      </c>
    </row>
    <row r="424" spans="1:6" ht="12.75" customHeight="1" x14ac:dyDescent="0.2">
      <c r="A424" s="63" t="s">
        <v>581</v>
      </c>
      <c r="B424" s="64" t="s">
        <v>806</v>
      </c>
      <c r="C424" s="247" t="s">
        <v>807</v>
      </c>
      <c r="D424" s="60">
        <f t="shared" ref="D424:E424" si="104">IF(D422&gt;=D423,D422-D423,0)</f>
        <v>0</v>
      </c>
      <c r="E424" s="60">
        <f t="shared" si="104"/>
        <v>36729.530000000261</v>
      </c>
      <c r="F424" s="45" t="str">
        <f t="shared" si="72"/>
        <v>-</v>
      </c>
    </row>
    <row r="425" spans="1:6" ht="12.75" customHeight="1" x14ac:dyDescent="0.2">
      <c r="A425" s="63" t="s">
        <v>581</v>
      </c>
      <c r="B425" s="64" t="s">
        <v>808</v>
      </c>
      <c r="C425" s="247" t="s">
        <v>809</v>
      </c>
      <c r="D425" s="60">
        <f t="shared" ref="D425:E425" si="105">IF(D423&gt;=D422,D423-D422,0)</f>
        <v>576266.68999999762</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4270770.51</v>
      </c>
      <c r="E427" s="60">
        <f t="shared" si="107"/>
        <v>4847037.1999999993</v>
      </c>
      <c r="F427" s="45">
        <f t="shared" si="72"/>
        <v>113.49327220113261</v>
      </c>
    </row>
    <row r="428" spans="1:6" ht="24" x14ac:dyDescent="0.2">
      <c r="A428" s="249" t="s">
        <v>815</v>
      </c>
      <c r="B428" s="243" t="s">
        <v>816</v>
      </c>
      <c r="C428" s="250" t="s">
        <v>817</v>
      </c>
      <c r="D428" s="81">
        <f t="shared" ref="D428:E428" si="108">D304+D421</f>
        <v>2252.35</v>
      </c>
      <c r="E428" s="81">
        <f t="shared" si="108"/>
        <v>256168.83</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350767.44</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350767.44</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350767.44</v>
      </c>
      <c r="F603" s="45" t="str">
        <f t="shared" si="109"/>
        <v>-</v>
      </c>
    </row>
    <row r="604" spans="1:6" ht="12.75" customHeight="1" x14ac:dyDescent="0.2">
      <c r="A604" s="63">
        <v>5422</v>
      </c>
      <c r="B604" s="64" t="s">
        <v>1157</v>
      </c>
      <c r="C604" s="247" t="s">
        <v>1158</v>
      </c>
      <c r="D604" s="194">
        <v>0</v>
      </c>
      <c r="E604" s="194">
        <v>350767.44</v>
      </c>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350767.44</v>
      </c>
      <c r="F640" s="45" t="str">
        <f t="shared" si="109"/>
        <v>-</v>
      </c>
    </row>
    <row r="641" spans="1:6" ht="12.75" customHeight="1" x14ac:dyDescent="0.2">
      <c r="A641" s="63">
        <v>92213</v>
      </c>
      <c r="B641" s="64" t="s">
        <v>1231</v>
      </c>
      <c r="C641" s="247" t="s">
        <v>1232</v>
      </c>
      <c r="D641" s="194">
        <v>4910743.8899999997</v>
      </c>
      <c r="E641" s="194">
        <v>4910743.8899999997</v>
      </c>
      <c r="F641" s="45">
        <f t="shared" si="109"/>
        <v>100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7778527.540000001</v>
      </c>
      <c r="E643" s="60">
        <f>E422+E430</f>
        <v>3787378.1999999997</v>
      </c>
      <c r="F643" s="45">
        <f t="shared" si="109"/>
        <v>48.69016893652342</v>
      </c>
    </row>
    <row r="644" spans="1:6" ht="12.75" customHeight="1" x14ac:dyDescent="0.2">
      <c r="A644" s="63" t="s">
        <v>581</v>
      </c>
      <c r="B644" s="64" t="s">
        <v>1237</v>
      </c>
      <c r="C644" s="247" t="s">
        <v>1238</v>
      </c>
      <c r="D644" s="60">
        <f>D423+D535</f>
        <v>8354794.2299999986</v>
      </c>
      <c r="E644" s="60">
        <f>E423+E535</f>
        <v>4101416.1099999994</v>
      </c>
      <c r="F644" s="45">
        <f t="shared" si="109"/>
        <v>49.090570001985554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576266.68999999762</v>
      </c>
      <c r="E646" s="60">
        <f t="shared" si="164"/>
        <v>314037.90999999968</v>
      </c>
      <c r="F646" s="45">
        <f t="shared" si="109"/>
        <v>54.495239001234133</v>
      </c>
    </row>
    <row r="647" spans="1:6" ht="24" x14ac:dyDescent="0.2">
      <c r="A647" s="251" t="s">
        <v>1243</v>
      </c>
      <c r="B647" s="64" t="s">
        <v>1244</v>
      </c>
      <c r="C647" s="252" t="s">
        <v>1243</v>
      </c>
      <c r="D647" s="60">
        <f>IF(D426-D427+D641-D642&gt;=0,D426-D427+D641-D642,0)</f>
        <v>639973.37999999989</v>
      </c>
      <c r="E647" s="60">
        <f>IF(E426-E427+E641-E642&gt;=0,E426-E427+E641-E642,0)</f>
        <v>63706.69000000041</v>
      </c>
      <c r="F647" s="45">
        <f t="shared" si="109"/>
        <v>9.95458436099333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63706.690000002272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250331.21999999927</v>
      </c>
      <c r="F650" s="45" t="str">
        <f t="shared" si="109"/>
        <v>-</v>
      </c>
    </row>
    <row r="651" spans="1:6" ht="24" x14ac:dyDescent="0.2">
      <c r="A651" s="249" t="s">
        <v>1251</v>
      </c>
      <c r="B651" s="184" t="s">
        <v>1252</v>
      </c>
      <c r="C651" s="250" t="s">
        <v>1251</v>
      </c>
      <c r="D651" s="196">
        <v>195306.87</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1631673.95</v>
      </c>
      <c r="E653" s="194">
        <v>79453.84</v>
      </c>
      <c r="F653" s="45">
        <f t="shared" ref="F653:F740" si="167">IF(D653&lt;&gt;0,IF(E653/D653&gt;=100,"&gt;&gt;100",E653/D653*100),"-")</f>
        <v>4.8694679473187641</v>
      </c>
    </row>
    <row r="654" spans="1:6" ht="12.75" customHeight="1" x14ac:dyDescent="0.2">
      <c r="A654" s="63" t="s">
        <v>1256</v>
      </c>
      <c r="B654" s="64" t="s">
        <v>1257</v>
      </c>
      <c r="C654" s="247" t="s">
        <v>1256</v>
      </c>
      <c r="D654" s="194">
        <v>5065638.0199999996</v>
      </c>
      <c r="E654" s="194">
        <v>1527311.72</v>
      </c>
      <c r="F654" s="45">
        <f t="shared" si="167"/>
        <v>30.150431475164901</v>
      </c>
    </row>
    <row r="655" spans="1:6" ht="12.75" customHeight="1" x14ac:dyDescent="0.2">
      <c r="A655" s="63" t="s">
        <v>1258</v>
      </c>
      <c r="B655" s="64" t="s">
        <v>1259</v>
      </c>
      <c r="C655" s="247" t="s">
        <v>1258</v>
      </c>
      <c r="D655" s="194">
        <v>6617858.1299999999</v>
      </c>
      <c r="E655" s="194">
        <v>1516898.01</v>
      </c>
      <c r="F655" s="45">
        <f t="shared" si="167"/>
        <v>22.921283294418402</v>
      </c>
    </row>
    <row r="656" spans="1:6" ht="24" x14ac:dyDescent="0.2">
      <c r="A656" s="63">
        <v>11</v>
      </c>
      <c r="B656" s="64" t="s">
        <v>1260</v>
      </c>
      <c r="C656" s="247" t="s">
        <v>1261</v>
      </c>
      <c r="D656" s="60">
        <f t="shared" ref="D656:E656" si="168">+D653+D654-D655</f>
        <v>79453.839999999851</v>
      </c>
      <c r="E656" s="60">
        <f t="shared" si="168"/>
        <v>89867.550000000047</v>
      </c>
      <c r="F656" s="45">
        <f t="shared" si="167"/>
        <v>113.10661636995798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89</v>
      </c>
      <c r="E658" s="253">
        <v>99</v>
      </c>
      <c r="F658" s="45">
        <f t="shared" si="167"/>
        <v>111.23595505617978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86</v>
      </c>
      <c r="E660" s="253">
        <v>97</v>
      </c>
      <c r="F660" s="45">
        <f t="shared" si="167"/>
        <v>112.79069767441861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10006.81</v>
      </c>
      <c r="E671" s="194">
        <v>0</v>
      </c>
      <c r="F671" s="45">
        <f t="shared" si="167"/>
        <v>0</v>
      </c>
    </row>
    <row r="672" spans="1:6" ht="12.75" customHeight="1" x14ac:dyDescent="0.2">
      <c r="A672" s="63">
        <v>63314</v>
      </c>
      <c r="B672" s="64" t="s">
        <v>1293</v>
      </c>
      <c r="C672" s="247" t="s">
        <v>1294</v>
      </c>
      <c r="D672" s="194">
        <v>2413.54</v>
      </c>
      <c r="E672" s="194">
        <v>0</v>
      </c>
      <c r="F672" s="45">
        <f t="shared" si="167"/>
        <v>0</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2173861.7400000002</v>
      </c>
      <c r="E683" s="192">
        <v>2613447.54</v>
      </c>
      <c r="F683" s="71">
        <f t="shared" si="167"/>
        <v>120.22142401751823</v>
      </c>
    </row>
    <row r="684" spans="1:6" ht="24" x14ac:dyDescent="0.2">
      <c r="A684" s="70">
        <v>63613</v>
      </c>
      <c r="B684" s="182" t="s">
        <v>1317</v>
      </c>
      <c r="C684" s="278" t="s">
        <v>1318</v>
      </c>
      <c r="D684" s="192">
        <v>0</v>
      </c>
      <c r="E684" s="192">
        <v>14331.57</v>
      </c>
      <c r="F684" s="71" t="str">
        <f t="shared" si="167"/>
        <v>-</v>
      </c>
    </row>
    <row r="685" spans="1:6" ht="24" x14ac:dyDescent="0.2">
      <c r="A685" s="63">
        <v>63622</v>
      </c>
      <c r="B685" s="244" t="s">
        <v>1319</v>
      </c>
      <c r="C685" s="247" t="s">
        <v>1320</v>
      </c>
      <c r="D685" s="194">
        <v>1871.54</v>
      </c>
      <c r="E685" s="194">
        <v>852.5</v>
      </c>
      <c r="F685" s="45">
        <f t="shared" si="167"/>
        <v>45.550722934054313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644750.41</v>
      </c>
      <c r="E702" s="192">
        <v>16683.8</v>
      </c>
      <c r="F702" s="71">
        <f t="shared" si="167"/>
        <v>2.587636974127709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3223214.76</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16454.91</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3097.72</v>
      </c>
      <c r="F732" s="71">
        <f t="shared" si="167"/>
        <v>134.6899199526934</v>
      </c>
    </row>
    <row r="733" spans="1:6" ht="12.75" customHeight="1" x14ac:dyDescent="0.2">
      <c r="A733" s="70">
        <v>31215</v>
      </c>
      <c r="B733" s="65" t="s">
        <v>1395</v>
      </c>
      <c r="C733" s="278" t="s">
        <v>1396</v>
      </c>
      <c r="D733" s="192">
        <v>2207.1999999999998</v>
      </c>
      <c r="E733" s="192">
        <v>441.44</v>
      </c>
      <c r="F733" s="71">
        <f t="shared" si="167"/>
        <v>20</v>
      </c>
    </row>
    <row r="734" spans="1:6" ht="12.75" customHeight="1" x14ac:dyDescent="0.2">
      <c r="A734" s="70">
        <v>32121</v>
      </c>
      <c r="B734" s="65" t="s">
        <v>1397</v>
      </c>
      <c r="C734" s="278" t="s">
        <v>1398</v>
      </c>
      <c r="D734" s="192">
        <v>72569.740000000005</v>
      </c>
      <c r="E734" s="192">
        <v>76898.259999999995</v>
      </c>
      <c r="F734" s="71">
        <f t="shared" si="167"/>
        <v>105.96463484642496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3952.65</v>
      </c>
      <c r="E736" s="194">
        <v>4158.04</v>
      </c>
      <c r="F736" s="45">
        <f t="shared" si="167"/>
        <v>105.19626073646793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447.92</v>
      </c>
      <c r="E738" s="194">
        <v>64.5</v>
      </c>
      <c r="F738" s="45">
        <f t="shared" si="167"/>
        <v>14.399892838006787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v>315</v>
      </c>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v>57340.37</v>
      </c>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58969.25</v>
      </c>
      <c r="E760" s="194"/>
      <c r="F760" s="45">
        <f t="shared" si="169"/>
        <v>0</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58955.87</v>
      </c>
      <c r="E817" s="192"/>
      <c r="F817" s="71">
        <f t="shared" si="169"/>
        <v>0</v>
      </c>
    </row>
    <row r="818" spans="1:6" ht="24" x14ac:dyDescent="0.2">
      <c r="A818" s="70" t="s">
        <v>1564</v>
      </c>
      <c r="B818" s="65" t="s">
        <v>1565</v>
      </c>
      <c r="C818" s="278" t="s">
        <v>1564</v>
      </c>
      <c r="D818" s="192">
        <v>50050.89</v>
      </c>
      <c r="E818" s="192">
        <v>1908</v>
      </c>
      <c r="F818" s="71">
        <f t="shared" si="169"/>
        <v>3.8121200242393294</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v>35.99</v>
      </c>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v>1720.01</v>
      </c>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v>350767.44</v>
      </c>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256" sqref="E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14974492.059999999</v>
      </c>
      <c r="E6" s="180">
        <f t="shared" si="0"/>
        <v>14482664.759999998</v>
      </c>
      <c r="F6" s="181">
        <f t="shared" ref="F6:F298" si="1">IF(D6&gt;0,IF(E6/D6&gt;=100,"&gt;&gt;100",E6/D6*100),"-")</f>
        <v>96.715566057069978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14687197.279999999</v>
      </c>
      <c r="E7" s="79">
        <f t="shared" si="2"/>
        <v>14127159.479999999</v>
      </c>
      <c r="F7" s="71">
        <f t="shared" si="1"/>
        <v>96.186898090062272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7834.44</v>
      </c>
      <c r="E8" s="79">
        <f>E9+E10-E11</f>
        <v>7834.44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7834.44</v>
      </c>
      <c r="E10" s="192">
        <v>7834.44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14672849.82</v>
      </c>
      <c r="E12" s="79">
        <f t="shared" si="3"/>
        <v>14111901.789999999</v>
      </c>
      <c r="F12" s="71">
        <f t="shared" si="1"/>
        <v>96.176966050348341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12872861.799999999</v>
      </c>
      <c r="E13" s="79">
        <f t="shared" si="4"/>
        <v>12710322.729999999</v>
      </c>
      <c r="F13" s="71">
        <f t="shared" si="1"/>
        <v>98.737350928447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74564.009999999995</v>
      </c>
      <c r="E14" s="192">
        <v>74564.009999999995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13211244.359999999</v>
      </c>
      <c r="E15" s="192">
        <v>13211244.359999999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412946.57</v>
      </c>
      <c r="E18" s="192">
        <v>575485.64</v>
      </c>
      <c r="F18" s="71">
        <f t="shared" si="1"/>
        <v>139.36079914648522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1733148.0500000003</v>
      </c>
      <c r="E19" s="79">
        <f t="shared" si="5"/>
        <v>1339544.44</v>
      </c>
      <c r="F19" s="71">
        <f t="shared" si="1"/>
        <v>77.289671820015599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674199.7</v>
      </c>
      <c r="E20" s="192">
        <v>652953.29</v>
      </c>
      <c r="F20" s="71">
        <f t="shared" si="1"/>
        <v>96.848647366648194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6289.43</v>
      </c>
      <c r="E21" s="192">
        <v>929.06</v>
      </c>
      <c r="F21" s="71">
        <f t="shared" si="1"/>
        <v>14.771767870856339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41464.47</v>
      </c>
      <c r="E22" s="192">
        <v>36427.9</v>
      </c>
      <c r="F22" s="71">
        <f t="shared" si="1"/>
        <v>87.853287404855294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41736.39</v>
      </c>
      <c r="E24" s="192">
        <v>8169.88</v>
      </c>
      <c r="F24" s="71">
        <f t="shared" si="1"/>
        <v>19.574956051541591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88005.9</v>
      </c>
      <c r="E25" s="192">
        <v>86127.71</v>
      </c>
      <c r="F25" s="71">
        <f t="shared" si="1"/>
        <v>97.865836267795686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1771420.04</v>
      </c>
      <c r="E26" s="192">
        <v>1812087.04</v>
      </c>
      <c r="F26" s="71">
        <f t="shared" si="1"/>
        <v>102.29572879846161</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889967.88</v>
      </c>
      <c r="E28" s="192">
        <v>1257150.44</v>
      </c>
      <c r="F28" s="71">
        <f t="shared" si="1"/>
        <v>141.25795641074146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30834.309999999998</v>
      </c>
      <c r="E29" s="79">
        <f t="shared" si="6"/>
        <v>26028.959999999999</v>
      </c>
      <c r="F29" s="71">
        <f t="shared" si="1"/>
        <v>84.415574728281584</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38442.78</v>
      </c>
      <c r="E30" s="192">
        <v>38442.78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7608.47</v>
      </c>
      <c r="E34" s="192">
        <v>12413.82</v>
      </c>
      <c r="F34" s="71">
        <f t="shared" si="1"/>
        <v>163.15790165434046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32630.199999999997</v>
      </c>
      <c r="E35" s="79">
        <f t="shared" si="7"/>
        <v>32630.199999999997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33569.81</v>
      </c>
      <c r="E36" s="192">
        <v>33457.519999999997</v>
      </c>
      <c r="F36" s="71">
        <f t="shared" si="1"/>
        <v>99.665503021911647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939.61</v>
      </c>
      <c r="E40" s="192">
        <v>827.32</v>
      </c>
      <c r="F40" s="71">
        <f t="shared" si="1"/>
        <v>88.049297048775557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3375.46</v>
      </c>
      <c r="E45" s="79">
        <f t="shared" si="9"/>
        <v>3375.46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3375.46</v>
      </c>
      <c r="E47" s="192">
        <v>3375.46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304641.36</v>
      </c>
      <c r="E54" s="192">
        <v>305449.27</v>
      </c>
      <c r="F54" s="71">
        <f t="shared" si="1"/>
        <v>100.26520036543955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304641.36</v>
      </c>
      <c r="E55" s="192">
        <v>305449.27</v>
      </c>
      <c r="F55" s="71">
        <f t="shared" si="1"/>
        <v>100.26520036543955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6513.02</v>
      </c>
      <c r="E63" s="79">
        <f>SUM(E64:E68)</f>
        <v>7423.25</v>
      </c>
      <c r="F63" s="71">
        <f>IF(D63&gt;0,IF(E63/D63&gt;=100,"&gt;&gt;100",E63/D63*100),"-")</f>
        <v>113.97554437112123</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6513.02</v>
      </c>
      <c r="E64" s="192">
        <v>7423.25</v>
      </c>
      <c r="F64" s="71">
        <f t="shared" si="1"/>
        <v>113.97554437112123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287294.78000000003</v>
      </c>
      <c r="E69" s="79">
        <f>E70+E82+E88+E119+E135+E147+E165+E171</f>
        <v>355505.28</v>
      </c>
      <c r="F69" s="71">
        <f t="shared" si="1"/>
        <v>123.74233879223284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79453.84</v>
      </c>
      <c r="E70" s="79">
        <f t="shared" si="12"/>
        <v>89867.55</v>
      </c>
      <c r="F70" s="71">
        <f t="shared" si="1"/>
        <v>113.10661636995772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78238.559999999998</v>
      </c>
      <c r="E71" s="79">
        <f t="shared" si="13"/>
        <v>88867.55</v>
      </c>
      <c r="F71" s="71">
        <f t="shared" si="1"/>
        <v>113.58535995550021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78238.559999999998</v>
      </c>
      <c r="E73" s="192">
        <v>88867.55</v>
      </c>
      <c r="F73" s="71">
        <f t="shared" si="1"/>
        <v>113.58535995550021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1215.28</v>
      </c>
      <c r="E80" s="192">
        <v>1000</v>
      </c>
      <c r="F80" s="71">
        <f t="shared" si="1"/>
        <v>82.285563820683308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9241.9600000000009</v>
      </c>
      <c r="E82" s="79">
        <f>SUM(E83:E85)-E86+E87</f>
        <v>8812.83</v>
      </c>
      <c r="F82" s="71">
        <f t="shared" si="1"/>
        <v>95.356720868733461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3003.65</v>
      </c>
      <c r="E85" s="192">
        <v>934.89</v>
      </c>
      <c r="F85" s="71">
        <f t="shared" si="1"/>
        <v>31.125131090506546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6238.31</v>
      </c>
      <c r="E87" s="192">
        <v>7877.94</v>
      </c>
      <c r="F87" s="71">
        <f t="shared" si="1"/>
        <v>126.28324017241847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3292.11</v>
      </c>
      <c r="E147" s="79">
        <f t="shared" si="24"/>
        <v>256824.9</v>
      </c>
      <c r="F147" s="71">
        <f t="shared" si="1"/>
        <v>7801.224746439213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251022.84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251022.84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3292.11</v>
      </c>
      <c r="E161" s="192">
        <v>5802.06</v>
      </c>
      <c r="F161" s="71">
        <f t="shared" si="1"/>
        <v>176.24137711072839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195306.87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195306.87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14974492.060000002</v>
      </c>
      <c r="E176" s="79">
        <f>E177+E251</f>
        <v>14482664.760000002</v>
      </c>
      <c r="F176" s="71">
        <f t="shared" si="1"/>
        <v>96.715566057069978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5132079.63</v>
      </c>
      <c r="E177" s="79">
        <f>E178+E197+E203+E219+E247+E248</f>
        <v>4909644.12</v>
      </c>
      <c r="F177" s="71">
        <f t="shared" si="1"/>
        <v>95.665782177273044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221051.74</v>
      </c>
      <c r="E178" s="79">
        <f>SUM(E179:E181)+E185+E186+SUM(E194:E196)</f>
        <v>273460.63999999996</v>
      </c>
      <c r="F178" s="71">
        <f t="shared" si="1"/>
        <v>123.7088837210691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195306.87</v>
      </c>
      <c r="E179" s="192">
        <v>256012.07</v>
      </c>
      <c r="F179" s="71">
        <f t="shared" si="1"/>
        <v>131.0819583560988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13750.28</v>
      </c>
      <c r="E180" s="192">
        <v>15292.16</v>
      </c>
      <c r="F180" s="71">
        <f t="shared" si="1"/>
        <v>111.21344438076896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11994.59</v>
      </c>
      <c r="E196" s="192">
        <v>2156.41</v>
      </c>
      <c r="F196" s="71">
        <f t="shared" si="1"/>
        <v>17.978188499982075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284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284</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4910743.8899999997</v>
      </c>
      <c r="E219" s="79">
        <f t="shared" si="34"/>
        <v>4559976.45</v>
      </c>
      <c r="F219" s="71">
        <f t="shared" si="1"/>
        <v>92.857142464417961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4910743.8899999997</v>
      </c>
      <c r="E220" s="79">
        <f t="shared" si="35"/>
        <v>4559976.45</v>
      </c>
      <c r="F220" s="71">
        <f t="shared" si="1"/>
        <v>92.857142464417961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4910743.8899999997</v>
      </c>
      <c r="E225" s="192">
        <v>4559976.45</v>
      </c>
      <c r="F225" s="71">
        <f t="shared" si="1"/>
        <v>92.857142464417961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76207.03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9842412.4300000016</v>
      </c>
      <c r="E251" s="79">
        <f>+E252+E255-E264+E274+E291</f>
        <v>9573020.6400000006</v>
      </c>
      <c r="F251" s="71">
        <f t="shared" si="1"/>
        <v>97.2629495876551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9776453.3900000006</v>
      </c>
      <c r="E252" s="79">
        <f>E253-E254</f>
        <v>9567183.0300000012</v>
      </c>
      <c r="F252" s="71">
        <f t="shared" si="1"/>
        <v>97.859445019048991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14687197.279999999</v>
      </c>
      <c r="E253" s="192">
        <v>14127159.48</v>
      </c>
      <c r="F253" s="71">
        <f t="shared" si="1"/>
        <v>96.186898090062286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4910743.8899999997</v>
      </c>
      <c r="E254" s="192">
        <v>4559976.45</v>
      </c>
      <c r="F254" s="71">
        <f t="shared" si="1"/>
        <v>92.857142464417961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63706.690000001341</v>
      </c>
      <c r="E255" s="79">
        <f>E256-E260</f>
        <v>-250331.22000000067</v>
      </c>
      <c r="F255" s="71">
        <f t="shared" si="1"/>
        <v>-392.94337847405882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20579917.280000001</v>
      </c>
      <c r="E256" s="79">
        <f>SUM(E257:E259)</f>
        <v>16474336.34</v>
      </c>
      <c r="F256" s="71">
        <f t="shared" si="1"/>
        <v>80.050546928145863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15669173.390000001</v>
      </c>
      <c r="E257" s="192">
        <v>11914359.890000001</v>
      </c>
      <c r="F257" s="71">
        <f t="shared" si="1"/>
        <v>76.036939495504555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4910743.8899999997</v>
      </c>
      <c r="E259" s="192">
        <v>4559976.45</v>
      </c>
      <c r="F259" s="71">
        <f t="shared" si="1"/>
        <v>92.857142464417961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20516210.59</v>
      </c>
      <c r="E260" s="79">
        <f>SUM(E261:E263)</f>
        <v>16724667.560000001</v>
      </c>
      <c r="F260" s="71">
        <f t="shared" si="1"/>
        <v>81.519281967947478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20516210.59</v>
      </c>
      <c r="E262" s="192">
        <v>16724667.560000001</v>
      </c>
      <c r="F262" s="71">
        <f t="shared" si="1"/>
        <v>81.519281967947478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2252.35</v>
      </c>
      <c r="E274" s="79">
        <f>SUM(E275:E277)+SUM(E286:E290)</f>
        <v>256168.83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251022.84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251022.84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2252.35</v>
      </c>
      <c r="E288" s="192">
        <v>5145.99</v>
      </c>
      <c r="F288" s="71">
        <f t="shared" si="39"/>
        <v>228.47204031345041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42408.86</v>
      </c>
      <c r="E297" s="79">
        <f t="shared" si="42"/>
        <v>5759155.4100000001</v>
      </c>
      <c r="F297" s="71" t="str">
        <f t="shared" si="1"/>
        <v>&gt;&gt;100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42408.86</v>
      </c>
      <c r="E298" s="193">
        <v>5759155.4100000001</v>
      </c>
      <c r="F298" s="75" t="str">
        <f t="shared" si="1"/>
        <v>&gt;&gt;100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3292.11</v>
      </c>
      <c r="E303" s="192">
        <v>256824.9</v>
      </c>
      <c r="F303" s="71">
        <f t="shared" si="43"/>
        <v>7801.224746439213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6238.31</v>
      </c>
      <c r="E308" s="192">
        <v>7877.94</v>
      </c>
      <c r="F308" s="71">
        <f t="shared" si="43"/>
        <v>126.28324017241847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327">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327">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327">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327">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327">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327">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327">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327">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327">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221051.74</v>
      </c>
      <c r="E337" s="192">
        <v>273460.64</v>
      </c>
      <c r="F337" s="71">
        <f t="shared" si="43"/>
        <v>123.70888372106911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284</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4910743.8899999997</v>
      </c>
      <c r="E343" s="192">
        <v>4559976.45</v>
      </c>
      <c r="F343" s="71">
        <f t="shared" si="43"/>
        <v>92.857142464417961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7125.34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61931.199999999997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7150.49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36408.86</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6000</v>
      </c>
      <c r="E391" s="288">
        <v>5759155.4100000001</v>
      </c>
      <c r="F391" s="263" t="str">
        <f t="shared" si="44"/>
        <v>&gt;&gt;100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2"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8354794.2300000004</v>
      </c>
      <c r="E114" s="60">
        <f t="shared" si="22"/>
        <v>3750648.67</v>
      </c>
      <c r="F114" s="45">
        <f t="shared" si="1"/>
        <v>44.892172885986206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8354794.2300000004</v>
      </c>
      <c r="E118" s="60">
        <f t="shared" si="24"/>
        <v>3750648.67</v>
      </c>
      <c r="F118" s="45">
        <f t="shared" si="1"/>
        <v>44.892172885986206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8354794.2300000004</v>
      </c>
      <c r="E120" s="194">
        <v>3750648.67</v>
      </c>
      <c r="F120" s="45">
        <f t="shared" si="1"/>
        <v>44.892172885986206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8354794.2300000004</v>
      </c>
      <c r="E141" s="81">
        <f t="shared" si="28"/>
        <v>3750648.67</v>
      </c>
      <c r="F141" s="61">
        <f t="shared" si="1"/>
        <v>44.892172885986206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2" zoomScaleNormal="100" workbookViewId="0">
      <selection activeCell="B109" sqref="B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5132079.63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3743124.8699999996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3617056.78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2870445.03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618007.9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64177.68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1756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62670.17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42692.06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83376.03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3965560.3800000004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3564647.8800000004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2809739.83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616466.02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64177.68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1756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72508.350000000006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42976.06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357936.44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350767.44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7169</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4909644.1199999992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4909644.12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273460.64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4559976.45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76207.03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B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1</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NE</v>
      </c>
      <c r="M3" s="100" t="str">
        <f>RefStr!H8</f>
        <v>DA</v>
      </c>
      <c r="N3" s="100" t="str">
        <f>RefStr!H11</f>
        <v>DA</v>
      </c>
      <c r="O3" s="103">
        <f>RefStr!C6</f>
        <v>17013</v>
      </c>
      <c r="P3" s="51"/>
    </row>
    <row r="4" spans="1:17" ht="19.5" customHeight="1" x14ac:dyDescent="0.2">
      <c r="A4" s="391" t="s">
        <v>3313</v>
      </c>
      <c r="B4" s="392"/>
      <c r="C4" s="393"/>
      <c r="D4" s="95"/>
      <c r="E4" s="51">
        <f>SUM(E5:E13)</f>
        <v>1</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Pogreška</v>
      </c>
      <c r="C11" s="246" t="s">
        <v>3323</v>
      </c>
      <c r="D11" s="95"/>
      <c r="E11" s="51">
        <f t="shared" si="1"/>
        <v>1</v>
      </c>
      <c r="F11" s="51">
        <v>0</v>
      </c>
      <c r="G11" s="51"/>
      <c r="H11" s="51"/>
      <c r="I11" s="96">
        <f>IF(AND($I$3=31,OR($H$3=3,$H$3=9),OR($J$3&lt;&gt;"DA",$K$3&lt;&gt;"NE",$L$3&lt;&gt;"NE",$M$3&lt;&gt;"NE",$N$3&lt;&gt;"NE")),1,0)</f>
        <v>0</v>
      </c>
      <c r="J11" s="96">
        <f>IF(AND($I$3=31,$H$3=6,OR($J$3&lt;&gt;"DA",$K$3&lt;&gt;"NE",$L$3&lt;&gt;"NE",$M$3&lt;&gt;"NE",$N$3&lt;&gt;"DA")),1,0)</f>
        <v>0</v>
      </c>
      <c r="K11" s="96">
        <f>IF(AND($I$3=31,$H$3=12,OR($J$3&lt;&gt;"DA",$K$3&lt;&gt;"DA",$L$3&lt;&gt;"DA",$M$3&lt;&gt;"DA",$N$3&lt;&gt;"DA")),1,0)</f>
        <v>1</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2026-01-30T12:42:15Z</cp:lastPrinted>
  <dcterms:created xsi:type="dcterms:W3CDTF">2022-04-01T05:14:30Z</dcterms:created>
  <dcterms:modified xsi:type="dcterms:W3CDTF">2026-02-06T12:49:19Z</dcterms:modified>
</cp:coreProperties>
</file>